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4" activeTab="8"/>
  </bookViews>
  <sheets>
    <sheet name="műk.és felh.egyenl." sheetId="1" state="hidden" r:id="rId1"/>
    <sheet name="Bevételi főtábla" sheetId="2" r:id="rId2"/>
    <sheet name="műk.és felhalm." sheetId="3" r:id="rId3"/>
    <sheet name="ÖNK.IGAZG.TEV." sheetId="4" r:id="rId4"/>
    <sheet name="NORMATÍV ÉS EGYÉB" sheetId="5" r:id="rId5"/>
    <sheet name="étkeztetés bevétele" sheetId="6" r:id="rId6"/>
    <sheet name="gépjárműadó kedv." sheetId="7" r:id="rId7"/>
    <sheet name="létszámkeret" sheetId="8" r:id="rId8"/>
    <sheet name="létszámk.ovi" sheetId="9" r:id="rId9"/>
  </sheets>
  <definedNames>
    <definedName name="_xlnm.Print_Area" localSheetId="1">'Bevételi főtábla'!$A$1:$E$51</definedName>
    <definedName name="_xlnm.Print_Area" localSheetId="4">'NORMATÍV ÉS EGYÉB'!$A$1:$G$52</definedName>
  </definedNames>
  <calcPr fullCalcOnLoad="1"/>
</workbook>
</file>

<file path=xl/sharedStrings.xml><?xml version="1.0" encoding="utf-8"?>
<sst xmlns="http://schemas.openxmlformats.org/spreadsheetml/2006/main" count="259" uniqueCount="203">
  <si>
    <t>BEVÉTELEK</t>
  </si>
  <si>
    <t>Önkormányzatok sajátos működési bevételei:</t>
  </si>
  <si>
    <t>Idegenforgalmi adó tartózkodás után</t>
  </si>
  <si>
    <t>Helyi iparűzési adó:</t>
  </si>
  <si>
    <t>Helyi adók összesen:</t>
  </si>
  <si>
    <t xml:space="preserve">            Építményadó</t>
  </si>
  <si>
    <t xml:space="preserve">      Pótlékok</t>
  </si>
  <si>
    <t xml:space="preserve"> Bírság</t>
  </si>
  <si>
    <t>BEVÉTELEK MEGNEVEZÉSE</t>
  </si>
  <si>
    <t>I. Működési bevétel</t>
  </si>
  <si>
    <t>Intézményi működési bevétel</t>
  </si>
  <si>
    <t>Önkormányzat</t>
  </si>
  <si>
    <t>Egyéb bevételek:</t>
  </si>
  <si>
    <t xml:space="preserve">Kamatbevételek                              </t>
  </si>
  <si>
    <t xml:space="preserve">INTÉZMÉNYI MŰKÖDÉSI BEVÉTELEK ÖSSZESEN:                     </t>
  </si>
  <si>
    <t>Önkormányzatok sajátos működési bevételei</t>
  </si>
  <si>
    <t xml:space="preserve">Helyi iparűzési adó                             </t>
  </si>
  <si>
    <t>Építményadó</t>
  </si>
  <si>
    <t xml:space="preserve">ÖNKOMÁNYZAT SAJÁTOS MŰKÖDÉSI BEVÉTELEI        </t>
  </si>
  <si>
    <t>II. Támogatások</t>
  </si>
  <si>
    <t>Önkormányzatok költségvetési támogatása</t>
  </si>
  <si>
    <t>IV. Véglegesen átvett pénzeszközök</t>
  </si>
  <si>
    <t>Egészségbiztosítási Alaptól</t>
  </si>
  <si>
    <t xml:space="preserve">VÉGLEGESEN ÁTVETT PÉNZESZK.:            </t>
  </si>
  <si>
    <t xml:space="preserve">BEVÉTELEK ÖSSZESEN:                                                          </t>
  </si>
  <si>
    <t>egyéb bevételek</t>
  </si>
  <si>
    <t>Önkormányzatok egyes költségvetési kapcsolatokból származó bevételei</t>
  </si>
  <si>
    <t xml:space="preserve">kamat bevételek </t>
  </si>
  <si>
    <t xml:space="preserve">Pótlékok, bírságok,egyéb                                  </t>
  </si>
  <si>
    <t xml:space="preserve">Gépjárműadó  (40%)                                       </t>
  </si>
  <si>
    <t>intézményi étkeztetési bevétel</t>
  </si>
  <si>
    <t>Bevételek összesen:</t>
  </si>
  <si>
    <t>Talajterhelési díj</t>
  </si>
  <si>
    <t>Zöldterület-gazdálkodással kapcs.feladatok</t>
  </si>
  <si>
    <t>Közvilágítás fenntartásának támogatása</t>
  </si>
  <si>
    <t>Köztemető fenntartással kapcs.feladatok tám.</t>
  </si>
  <si>
    <t>Közutak fenntartásának tám.</t>
  </si>
  <si>
    <t>Egyéb önkormányzati feadatok tám.</t>
  </si>
  <si>
    <t>Önkormányzat támogatása összesen:</t>
  </si>
  <si>
    <t>OEP finanszírozás</t>
  </si>
  <si>
    <t>Közfoglalkoztatás támogatása</t>
  </si>
  <si>
    <t xml:space="preserve"> ÖNKORMÁNYZATI IGAZGATÁS ELSZÁMOLÁSAI</t>
  </si>
  <si>
    <t xml:space="preserve"> Helyi adók</t>
  </si>
  <si>
    <t>ÓVODAI INTÉZMÉNYI ÉTKEZTETÉS</t>
  </si>
  <si>
    <t>ISKOLAI INTÉZMÉNYI ÉTKEZTETÉS</t>
  </si>
  <si>
    <t>Bevételek mindösszesen</t>
  </si>
  <si>
    <t>Bevételek</t>
  </si>
  <si>
    <t>Gépjárműadó</t>
  </si>
  <si>
    <t>Összesen:</t>
  </si>
  <si>
    <t>működési és felhalmozási cél szerinti bontásban</t>
  </si>
  <si>
    <t>kiadások Ft.-ban</t>
  </si>
  <si>
    <t>Bevételek és pénzmaradvány Ft-ban</t>
  </si>
  <si>
    <t>működési bevételek összesen</t>
  </si>
  <si>
    <t>személyi juttatások</t>
  </si>
  <si>
    <t>kapott támogatás</t>
  </si>
  <si>
    <t>munkaadót terh.járulékok</t>
  </si>
  <si>
    <t>dologi kiadások</t>
  </si>
  <si>
    <t>előző évi pénzmaradvány</t>
  </si>
  <si>
    <t>ellátottak pénzb.juttatásai</t>
  </si>
  <si>
    <t>felhalm.célú bevételek össz.</t>
  </si>
  <si>
    <t>intézményi beruházások</t>
  </si>
  <si>
    <t>Összesen</t>
  </si>
  <si>
    <t>felújítások</t>
  </si>
  <si>
    <t>egyéb felhalmozási kiadások</t>
  </si>
  <si>
    <t>intézményi műk.bevétel</t>
  </si>
  <si>
    <t>működési kiadások összesen</t>
  </si>
  <si>
    <t>felhalmozási kiadások összesen</t>
  </si>
  <si>
    <t>egyéb sajátos felhalm.bevétel</t>
  </si>
  <si>
    <t>Települési önkormányzatok egyes köznevelési feladatainak támogatása</t>
  </si>
  <si>
    <t>óvodapedagógusok támogatása</t>
  </si>
  <si>
    <t>óvodaped.munkáját közvetlenül segítők tám.</t>
  </si>
  <si>
    <t>köznevelési feladatok támogatása összesen:</t>
  </si>
  <si>
    <t>étkezési térítési díjak</t>
  </si>
  <si>
    <t xml:space="preserve">bruttó térítési díjak </t>
  </si>
  <si>
    <t>B405</t>
  </si>
  <si>
    <t>Kiszámlázott term. és szolg. áfájának előirányzata</t>
  </si>
  <si>
    <t>B4</t>
  </si>
  <si>
    <t xml:space="preserve"> pénzmaradvány</t>
  </si>
  <si>
    <t>A gépjárműadó kedvezményeket tartalmazó kimutatás</t>
  </si>
  <si>
    <t>Kedvezményes</t>
  </si>
  <si>
    <t>Mentes</t>
  </si>
  <si>
    <t>1. Önkormányzati igazgatás</t>
  </si>
  <si>
    <t>fő</t>
  </si>
  <si>
    <t>2. Város-és közsséggazdálkodás</t>
  </si>
  <si>
    <t>3.Család és nővédelmi eü.gondozás</t>
  </si>
  <si>
    <t>6. Sportlétesítmények fenntartása, üzemeltetése</t>
  </si>
  <si>
    <t>7.Közfoglalkoztatottak</t>
  </si>
  <si>
    <t>Fő</t>
  </si>
  <si>
    <t>Óvodai nevelés</t>
  </si>
  <si>
    <t>9. számú melléklet</t>
  </si>
  <si>
    <t>ÁSVÁNYRÁRÓ KÖZSÉG ÖNKORMÁNYZATA</t>
  </si>
  <si>
    <t>Lakott külterülettek kapcsolatos feladatok tám.</t>
  </si>
  <si>
    <t>óvodapedagógusok elismert létszáma (pótlólagos összeg)</t>
  </si>
  <si>
    <t>Kulturális feladatok támogatása</t>
  </si>
  <si>
    <t>Jogcímekhez kapcsolódó kiegészítés</t>
  </si>
  <si>
    <t>Magánszemélyek kommunális adója</t>
  </si>
  <si>
    <t>Tündérkert  óvoda</t>
  </si>
  <si>
    <t>Tornacsarnok bérleti díja</t>
  </si>
  <si>
    <t>Közös Hivatal  bérleti díja</t>
  </si>
  <si>
    <t>Vodafon torony bérleti díja</t>
  </si>
  <si>
    <t>Közterület használat</t>
  </si>
  <si>
    <t>Önkormányzatok és önk.hivatalok jogalkotó és ált. igazg.tevékenysége</t>
  </si>
  <si>
    <t>096015</t>
  </si>
  <si>
    <t>Hivatal bérbeadása</t>
  </si>
  <si>
    <t xml:space="preserve">Magánszemélyek kommunális adója </t>
  </si>
  <si>
    <t>Kultúrális feladatok támogatása</t>
  </si>
  <si>
    <t xml:space="preserve"> Konyha bérleti díja</t>
  </si>
  <si>
    <t>Ásványráró Község Önkormányzatának</t>
  </si>
  <si>
    <t>4. Könyvtár</t>
  </si>
  <si>
    <t>8. Zöldterület kezelés</t>
  </si>
  <si>
    <t xml:space="preserve">nettó étkezési térítési díjak összesen </t>
  </si>
  <si>
    <t>pénzeszköz átadások</t>
  </si>
  <si>
    <t>sajátos működési bevétel</t>
  </si>
  <si>
    <t>pénzeszköz átvételek</t>
  </si>
  <si>
    <t>Önk. szoc.feladatainak egyéb tám.</t>
  </si>
  <si>
    <t>Gyermekétkeztetési feladatok tám.</t>
  </si>
  <si>
    <t>Rászoruló gyermekek szünidei étkeztetése</t>
  </si>
  <si>
    <t>óvodaműködtetés tám.</t>
  </si>
  <si>
    <t>Ft</t>
  </si>
  <si>
    <t>gyermekjóléti és gyermekétk. feladatok tám.</t>
  </si>
  <si>
    <t>Önk. szoc. feladatainak tám.</t>
  </si>
  <si>
    <t>szünidei gyermekétk.tám.</t>
  </si>
  <si>
    <t>Ásványráró Község Önkormányzat 2017.évi bevételi és kiadási előirányzatai kiemelt előirányzatonként</t>
  </si>
  <si>
    <t>Tartalmazza az óvoda adatait</t>
  </si>
  <si>
    <t>felhalm.c.tám.kölcsön visszatér.</t>
  </si>
  <si>
    <t>Polgármesteri illetmény támogatása</t>
  </si>
  <si>
    <t>Önkormányzati egyéb helyiségek bérbeadása (terembérletek)</t>
  </si>
  <si>
    <t xml:space="preserve">Sírhely megváltása </t>
  </si>
  <si>
    <t>Ált.műk.tám. (dec.havi komp)</t>
  </si>
  <si>
    <t>Költségek megtérülései (tornacsarnok, iskola)</t>
  </si>
  <si>
    <t>finanszírozási előleg visszafiz.</t>
  </si>
  <si>
    <t>felhalm.c.tám.</t>
  </si>
  <si>
    <t>Felhalm.célú támogatás</t>
  </si>
  <si>
    <t>Mini bölcsöde tám.</t>
  </si>
  <si>
    <t>Közfoglalkoztatottak támogatása</t>
  </si>
  <si>
    <t>Mini bölcsöde támogatása</t>
  </si>
  <si>
    <t>Tündérkert Óvoda és Minibölcsöde Ásványráró</t>
  </si>
  <si>
    <t>Minibölcsöde</t>
  </si>
  <si>
    <t>Mini bölcsödei intézményi étkeztetés</t>
  </si>
  <si>
    <t>3 sz.melléklet</t>
  </si>
  <si>
    <t>5. számú melléklet</t>
  </si>
  <si>
    <t>6. számú melléklet</t>
  </si>
  <si>
    <t>7.melléklet</t>
  </si>
  <si>
    <t>Bike &amp; boat visszaf.</t>
  </si>
  <si>
    <t>Bike and boat visszafiz.</t>
  </si>
  <si>
    <t>eredeti költségvetés</t>
  </si>
  <si>
    <t>B408</t>
  </si>
  <si>
    <t>B406</t>
  </si>
  <si>
    <t>kiszámlázott ÁFA</t>
  </si>
  <si>
    <t>B402</t>
  </si>
  <si>
    <t>B403</t>
  </si>
  <si>
    <t>közvetitett szolgáltatások (óvoda telefon, stb)</t>
  </si>
  <si>
    <t>B404</t>
  </si>
  <si>
    <t>vagyonkezelésbe adásból származó bevétel (AQUA)</t>
  </si>
  <si>
    <t>B25</t>
  </si>
  <si>
    <t>B351</t>
  </si>
  <si>
    <t>B36</t>
  </si>
  <si>
    <t>B34</t>
  </si>
  <si>
    <t>B354</t>
  </si>
  <si>
    <t>B111</t>
  </si>
  <si>
    <t xml:space="preserve">Bérkompenzáció </t>
  </si>
  <si>
    <t>B113</t>
  </si>
  <si>
    <t>B114</t>
  </si>
  <si>
    <t>B112</t>
  </si>
  <si>
    <t>B116</t>
  </si>
  <si>
    <t>Elszámolásból származó bevételek</t>
  </si>
  <si>
    <t xml:space="preserve">NORMATÍV  TÁMOGATÁSOK ÖSSZESEN (B11):                                 </t>
  </si>
  <si>
    <t>B16</t>
  </si>
  <si>
    <t>B65</t>
  </si>
  <si>
    <t>ÁHT kívülről átvett pénzeszközök</t>
  </si>
  <si>
    <t>B52</t>
  </si>
  <si>
    <t>Felhalmozási bevételek /ingatlanok értékesítése</t>
  </si>
  <si>
    <t>B813</t>
  </si>
  <si>
    <t xml:space="preserve">2020. évi költségvetés  </t>
  </si>
  <si>
    <t>költségtovábbszámlázás Tündérkert Óvodának</t>
  </si>
  <si>
    <t>számlázás Tankerületnek / iskola</t>
  </si>
  <si>
    <t>számlázás Tankerületnek / tornacsarnok</t>
  </si>
  <si>
    <t>pénzmaradvány(2019.12.31.-én pénztár, bankszámlák )</t>
  </si>
  <si>
    <t>2020. évi költségvetéséhez</t>
  </si>
  <si>
    <t>önkormányzatok működésének általános támogatása</t>
  </si>
  <si>
    <t>köznevelési feladatok támogatása</t>
  </si>
  <si>
    <t>mozgáskorlátozotti</t>
  </si>
  <si>
    <t>2020.évi létszámkerete</t>
  </si>
  <si>
    <t>Az Önkormányzat 2020.évi létszámkerete</t>
  </si>
  <si>
    <t>5. Közművelődés</t>
  </si>
  <si>
    <t>1gyermek*436,22Ft*230nap</t>
  </si>
  <si>
    <t xml:space="preserve">49 fő ingyenes </t>
  </si>
  <si>
    <t>1gyermekx436,22Ftx220nap</t>
  </si>
  <si>
    <t>ingyenes : 5 fő</t>
  </si>
  <si>
    <t>kiszámlázott ÁFA összesen</t>
  </si>
  <si>
    <t>nettó téritési dijak összesen:</t>
  </si>
  <si>
    <t>16 fő x 380,31/2 Ft x 185 nap</t>
  </si>
  <si>
    <t>27 fő *380,31 Ft x 185 nap</t>
  </si>
  <si>
    <t>ingyenes: 4 fő</t>
  </si>
  <si>
    <t xml:space="preserve"> bérleti díjak, sírhely megváltás, közterület</t>
  </si>
  <si>
    <t xml:space="preserve">2020. évi </t>
  </si>
  <si>
    <t>B74</t>
  </si>
  <si>
    <t>Felhalm.visszatéritendő támogatás ÁHT kívül</t>
  </si>
  <si>
    <t>1. sz. melléklet</t>
  </si>
  <si>
    <t>Kimle, 2020.02.01</t>
  </si>
  <si>
    <t>elszámolás költségvetéssel</t>
  </si>
  <si>
    <t>Kimle,2020.02.01</t>
  </si>
  <si>
    <t>Ásványráró Község Önkormányzat 2020.évi bevételi és kiadási előirányzatai kiemelt előirányzatonként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</si>
</sst>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#,##0\ _F_t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3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sz val="14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56" applyFont="1" applyAlignment="1">
      <alignment horizontal="center"/>
      <protection/>
    </xf>
    <xf numFmtId="0" fontId="4" fillId="0" borderId="0" xfId="56">
      <alignment/>
      <protection/>
    </xf>
    <xf numFmtId="0" fontId="4" fillId="0" borderId="10" xfId="56" applyBorder="1">
      <alignment/>
      <protection/>
    </xf>
    <xf numFmtId="0" fontId="4" fillId="0" borderId="11" xfId="56" applyBorder="1">
      <alignment/>
      <protection/>
    </xf>
    <xf numFmtId="0" fontId="4" fillId="0" borderId="12" xfId="56" applyBorder="1">
      <alignment/>
      <protection/>
    </xf>
    <xf numFmtId="0" fontId="4" fillId="0" borderId="13" xfId="56" applyBorder="1">
      <alignment/>
      <protection/>
    </xf>
    <xf numFmtId="0" fontId="4" fillId="0" borderId="14" xfId="56" applyBorder="1">
      <alignment/>
      <protection/>
    </xf>
    <xf numFmtId="0" fontId="4" fillId="0" borderId="15" xfId="56" applyBorder="1">
      <alignment/>
      <protection/>
    </xf>
    <xf numFmtId="0" fontId="4" fillId="0" borderId="16" xfId="56" applyBorder="1">
      <alignment/>
      <protection/>
    </xf>
    <xf numFmtId="0" fontId="4" fillId="0" borderId="17" xfId="56" applyBorder="1">
      <alignment/>
      <protection/>
    </xf>
    <xf numFmtId="0" fontId="4" fillId="0" borderId="18" xfId="56" applyBorder="1">
      <alignment/>
      <protection/>
    </xf>
    <xf numFmtId="0" fontId="4" fillId="0" borderId="19" xfId="56" applyBorder="1">
      <alignment/>
      <protection/>
    </xf>
    <xf numFmtId="0" fontId="4" fillId="0" borderId="20" xfId="56" applyBorder="1">
      <alignment/>
      <protection/>
    </xf>
    <xf numFmtId="0" fontId="4" fillId="0" borderId="21" xfId="56" applyBorder="1">
      <alignment/>
      <protection/>
    </xf>
    <xf numFmtId="0" fontId="6" fillId="24" borderId="22" xfId="56" applyFont="1" applyFill="1" applyBorder="1">
      <alignment/>
      <protection/>
    </xf>
    <xf numFmtId="0" fontId="7" fillId="24" borderId="23" xfId="56" applyFont="1" applyFill="1" applyBorder="1">
      <alignment/>
      <protection/>
    </xf>
    <xf numFmtId="0" fontId="3" fillId="0" borderId="17" xfId="56" applyFont="1" applyBorder="1">
      <alignment/>
      <protection/>
    </xf>
    <xf numFmtId="0" fontId="3" fillId="0" borderId="18" xfId="56" applyFont="1" applyBorder="1">
      <alignment/>
      <protection/>
    </xf>
    <xf numFmtId="0" fontId="7" fillId="24" borderId="24" xfId="56" applyFont="1" applyFill="1" applyBorder="1">
      <alignment/>
      <protection/>
    </xf>
    <xf numFmtId="0" fontId="7" fillId="24" borderId="25" xfId="56" applyFont="1" applyFill="1" applyBorder="1">
      <alignment/>
      <protection/>
    </xf>
    <xf numFmtId="0" fontId="3" fillId="0" borderId="22" xfId="56" applyFont="1" applyBorder="1">
      <alignment/>
      <protection/>
    </xf>
    <xf numFmtId="0" fontId="3" fillId="0" borderId="23" xfId="56" applyFont="1" applyBorder="1">
      <alignment/>
      <protection/>
    </xf>
    <xf numFmtId="0" fontId="6" fillId="24" borderId="20" xfId="56" applyFont="1" applyFill="1" applyBorder="1">
      <alignment/>
      <protection/>
    </xf>
    <xf numFmtId="0" fontId="6" fillId="24" borderId="21" xfId="56" applyFont="1" applyFill="1" applyBorder="1">
      <alignment/>
      <protection/>
    </xf>
    <xf numFmtId="0" fontId="4" fillId="0" borderId="22" xfId="56" applyBorder="1">
      <alignment/>
      <protection/>
    </xf>
    <xf numFmtId="0" fontId="4" fillId="0" borderId="23" xfId="56" applyBorder="1">
      <alignment/>
      <protection/>
    </xf>
    <xf numFmtId="0" fontId="7" fillId="24" borderId="17" xfId="56" applyFont="1" applyFill="1" applyBorder="1">
      <alignment/>
      <protection/>
    </xf>
    <xf numFmtId="0" fontId="7" fillId="24" borderId="18" xfId="56" applyFont="1" applyFill="1" applyBorder="1">
      <alignment/>
      <protection/>
    </xf>
    <xf numFmtId="0" fontId="7" fillId="24" borderId="26" xfId="56" applyFont="1" applyFill="1" applyBorder="1">
      <alignment/>
      <protection/>
    </xf>
    <xf numFmtId="0" fontId="7" fillId="24" borderId="27" xfId="56" applyFont="1" applyFill="1" applyBorder="1">
      <alignment/>
      <protection/>
    </xf>
    <xf numFmtId="0" fontId="7" fillId="24" borderId="28" xfId="56" applyFont="1" applyFill="1" applyBorder="1">
      <alignment/>
      <protection/>
    </xf>
    <xf numFmtId="0" fontId="3" fillId="0" borderId="29" xfId="56" applyFont="1" applyBorder="1">
      <alignment/>
      <protection/>
    </xf>
    <xf numFmtId="0" fontId="4" fillId="0" borderId="30" xfId="56" applyBorder="1">
      <alignment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justify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67" fontId="24" fillId="0" borderId="0" xfId="40" applyNumberFormat="1" applyFont="1" applyAlignment="1">
      <alignment vertical="center"/>
    </xf>
    <xf numFmtId="0" fontId="26" fillId="0" borderId="0" xfId="56" applyFont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5" fillId="0" borderId="0" xfId="0" applyFont="1" applyAlignment="1">
      <alignment wrapText="1"/>
    </xf>
    <xf numFmtId="49" fontId="24" fillId="0" borderId="0" xfId="0" applyNumberFormat="1" applyFont="1" applyAlignment="1">
      <alignment/>
    </xf>
    <xf numFmtId="0" fontId="27" fillId="0" borderId="0" xfId="0" applyFont="1" applyAlignment="1">
      <alignment/>
    </xf>
    <xf numFmtId="167" fontId="27" fillId="0" borderId="0" xfId="40" applyNumberFormat="1" applyFont="1" applyAlignment="1">
      <alignment vertical="center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/>
    </xf>
    <xf numFmtId="167" fontId="48" fillId="0" borderId="10" xfId="4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7" fontId="24" fillId="0" borderId="10" xfId="40" applyNumberFormat="1" applyFont="1" applyFill="1" applyBorder="1" applyAlignment="1">
      <alignment/>
    </xf>
    <xf numFmtId="167" fontId="0" fillId="0" borderId="0" xfId="40" applyNumberFormat="1" applyFont="1" applyFill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49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56" applyFont="1">
      <alignment/>
      <protection/>
    </xf>
    <xf numFmtId="0" fontId="28" fillId="0" borderId="0" xfId="56" applyFont="1">
      <alignment/>
      <protection/>
    </xf>
    <xf numFmtId="0" fontId="49" fillId="0" borderId="0" xfId="56" applyFont="1">
      <alignment/>
      <protection/>
    </xf>
    <xf numFmtId="0" fontId="29" fillId="0" borderId="0" xfId="56" applyFont="1">
      <alignment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left" indent="10"/>
    </xf>
    <xf numFmtId="167" fontId="31" fillId="0" borderId="0" xfId="40" applyNumberFormat="1" applyFont="1" applyAlignment="1">
      <alignment vertical="center"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 indent="5"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3" fontId="29" fillId="0" borderId="0" xfId="0" applyNumberFormat="1" applyFont="1" applyAlignment="1">
      <alignment/>
    </xf>
    <xf numFmtId="0" fontId="50" fillId="0" borderId="0" xfId="0" applyFont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40" applyNumberFormat="1" applyFont="1" applyAlignment="1">
      <alignment vertical="center"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1" fillId="25" borderId="0" xfId="0" applyFont="1" applyFill="1" applyAlignment="1">
      <alignment/>
    </xf>
    <xf numFmtId="0" fontId="38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indent="15"/>
    </xf>
    <xf numFmtId="3" fontId="31" fillId="25" borderId="0" xfId="0" applyNumberFormat="1" applyFont="1" applyFill="1" applyAlignment="1">
      <alignment/>
    </xf>
    <xf numFmtId="3" fontId="31" fillId="0" borderId="0" xfId="0" applyNumberFormat="1" applyFont="1" applyAlignment="1">
      <alignment horizontal="left" indent="5"/>
    </xf>
    <xf numFmtId="0" fontId="32" fillId="0" borderId="0" xfId="0" applyFont="1" applyAlignment="1">
      <alignment horizontal="left" indent="10"/>
    </xf>
    <xf numFmtId="0" fontId="39" fillId="0" borderId="0" xfId="0" applyFont="1" applyAlignment="1">
      <alignment/>
    </xf>
    <xf numFmtId="0" fontId="51" fillId="0" borderId="31" xfId="0" applyFont="1" applyBorder="1" applyAlignment="1">
      <alignment vertical="center"/>
    </xf>
    <xf numFmtId="0" fontId="51" fillId="0" borderId="32" xfId="0" applyFont="1" applyBorder="1" applyAlignment="1">
      <alignment vertical="center"/>
    </xf>
    <xf numFmtId="0" fontId="51" fillId="0" borderId="33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6" fillId="25" borderId="0" xfId="0" applyFont="1" applyFill="1" applyAlignment="1">
      <alignment/>
    </xf>
    <xf numFmtId="0" fontId="47" fillId="25" borderId="0" xfId="0" applyFont="1" applyFill="1" applyAlignment="1">
      <alignment/>
    </xf>
    <xf numFmtId="0" fontId="31" fillId="25" borderId="0" xfId="0" applyFont="1" applyFill="1" applyAlignment="1">
      <alignment horizontal="left"/>
    </xf>
    <xf numFmtId="164" fontId="51" fillId="25" borderId="34" xfId="0" applyNumberFormat="1" applyFont="1" applyFill="1" applyBorder="1" applyAlignment="1">
      <alignment horizontal="right" vertical="center"/>
    </xf>
    <xf numFmtId="164" fontId="51" fillId="25" borderId="35" xfId="0" applyNumberFormat="1" applyFont="1" applyFill="1" applyBorder="1" applyAlignment="1">
      <alignment horizontal="right" vertical="center"/>
    </xf>
    <xf numFmtId="3" fontId="29" fillId="25" borderId="0" xfId="0" applyNumberFormat="1" applyFont="1" applyFill="1" applyAlignment="1">
      <alignment/>
    </xf>
    <xf numFmtId="3" fontId="36" fillId="25" borderId="0" xfId="0" applyNumberFormat="1" applyFont="1" applyFill="1" applyAlignment="1">
      <alignment/>
    </xf>
    <xf numFmtId="3" fontId="32" fillId="25" borderId="0" xfId="0" applyNumberFormat="1" applyFont="1" applyFill="1" applyAlignment="1">
      <alignment/>
    </xf>
    <xf numFmtId="0" fontId="4" fillId="0" borderId="36" xfId="56" applyBorder="1">
      <alignment/>
      <protection/>
    </xf>
    <xf numFmtId="3" fontId="3" fillId="0" borderId="37" xfId="56" applyNumberFormat="1" applyFont="1" applyBorder="1" applyAlignment="1">
      <alignment horizontal="center"/>
      <protection/>
    </xf>
    <xf numFmtId="0" fontId="3" fillId="0" borderId="38" xfId="56" applyFont="1" applyBorder="1" applyAlignment="1">
      <alignment horizontal="center"/>
      <protection/>
    </xf>
    <xf numFmtId="3" fontId="3" fillId="0" borderId="39" xfId="56" applyNumberFormat="1" applyFont="1" applyBorder="1" applyAlignment="1">
      <alignment horizontal="center"/>
      <protection/>
    </xf>
    <xf numFmtId="3" fontId="3" fillId="0" borderId="40" xfId="56" applyNumberFormat="1" applyFont="1" applyBorder="1" applyAlignment="1">
      <alignment horizontal="center"/>
      <protection/>
    </xf>
    <xf numFmtId="0" fontId="3" fillId="0" borderId="41" xfId="56" applyFont="1" applyBorder="1">
      <alignment/>
      <protection/>
    </xf>
    <xf numFmtId="3" fontId="4" fillId="0" borderId="37" xfId="56" applyNumberFormat="1" applyBorder="1">
      <alignment/>
      <protection/>
    </xf>
    <xf numFmtId="0" fontId="3" fillId="0" borderId="42" xfId="56" applyFont="1" applyBorder="1">
      <alignment/>
      <protection/>
    </xf>
    <xf numFmtId="3" fontId="4" fillId="0" borderId="39" xfId="56" applyNumberFormat="1" applyBorder="1">
      <alignment/>
      <protection/>
    </xf>
    <xf numFmtId="0" fontId="3" fillId="0" borderId="43" xfId="56" applyFont="1" applyBorder="1">
      <alignment/>
      <protection/>
    </xf>
    <xf numFmtId="3" fontId="4" fillId="0" borderId="40" xfId="56" applyNumberFormat="1" applyBorder="1">
      <alignment/>
      <protection/>
    </xf>
    <xf numFmtId="0" fontId="4" fillId="0" borderId="42" xfId="56" applyBorder="1">
      <alignment/>
      <protection/>
    </xf>
    <xf numFmtId="3" fontId="28" fillId="0" borderId="39" xfId="56" applyNumberFormat="1" applyFont="1" applyBorder="1">
      <alignment/>
      <protection/>
    </xf>
    <xf numFmtId="3" fontId="28" fillId="25" borderId="39" xfId="56" applyNumberFormat="1" applyFont="1" applyFill="1" applyBorder="1">
      <alignment/>
      <protection/>
    </xf>
    <xf numFmtId="0" fontId="4" fillId="0" borderId="44" xfId="56" applyBorder="1">
      <alignment/>
      <protection/>
    </xf>
    <xf numFmtId="0" fontId="4" fillId="0" borderId="45" xfId="56" applyBorder="1">
      <alignment/>
      <protection/>
    </xf>
    <xf numFmtId="0" fontId="7" fillId="24" borderId="44" xfId="56" applyFont="1" applyFill="1" applyBorder="1">
      <alignment/>
      <protection/>
    </xf>
    <xf numFmtId="3" fontId="5" fillId="24" borderId="39" xfId="56" applyNumberFormat="1" applyFont="1" applyFill="1" applyBorder="1">
      <alignment/>
      <protection/>
    </xf>
    <xf numFmtId="3" fontId="28" fillId="0" borderId="40" xfId="56" applyNumberFormat="1" applyFont="1" applyBorder="1">
      <alignment/>
      <protection/>
    </xf>
    <xf numFmtId="0" fontId="4" fillId="25" borderId="42" xfId="56" applyFill="1" applyBorder="1">
      <alignment/>
      <protection/>
    </xf>
    <xf numFmtId="0" fontId="4" fillId="25" borderId="43" xfId="56" applyFill="1" applyBorder="1">
      <alignment/>
      <protection/>
    </xf>
    <xf numFmtId="3" fontId="28" fillId="0" borderId="46" xfId="56" applyNumberFormat="1" applyFont="1" applyBorder="1">
      <alignment/>
      <protection/>
    </xf>
    <xf numFmtId="0" fontId="7" fillId="24" borderId="47" xfId="56" applyFont="1" applyFill="1" applyBorder="1">
      <alignment/>
      <protection/>
    </xf>
    <xf numFmtId="3" fontId="5" fillId="24" borderId="48" xfId="56" applyNumberFormat="1" applyFont="1" applyFill="1" applyBorder="1">
      <alignment/>
      <protection/>
    </xf>
    <xf numFmtId="0" fontId="3" fillId="0" borderId="44" xfId="56" applyFont="1" applyBorder="1">
      <alignment/>
      <protection/>
    </xf>
    <xf numFmtId="3" fontId="28" fillId="0" borderId="37" xfId="56" applyNumberFormat="1" applyFont="1" applyBorder="1">
      <alignment/>
      <protection/>
    </xf>
    <xf numFmtId="0" fontId="30" fillId="0" borderId="45" xfId="0" applyFont="1" applyBorder="1" applyAlignment="1">
      <alignment/>
    </xf>
    <xf numFmtId="3" fontId="28" fillId="25" borderId="0" xfId="0" applyNumberFormat="1" applyFont="1" applyFill="1" applyAlignment="1">
      <alignment/>
    </xf>
    <xf numFmtId="0" fontId="6" fillId="24" borderId="45" xfId="56" applyFont="1" applyFill="1" applyBorder="1">
      <alignment/>
      <protection/>
    </xf>
    <xf numFmtId="3" fontId="8" fillId="24" borderId="38" xfId="56" applyNumberFormat="1" applyFont="1" applyFill="1" applyBorder="1">
      <alignment/>
      <protection/>
    </xf>
    <xf numFmtId="3" fontId="7" fillId="24" borderId="43" xfId="56" applyNumberFormat="1" applyFont="1" applyFill="1" applyBorder="1">
      <alignment/>
      <protection/>
    </xf>
    <xf numFmtId="3" fontId="5" fillId="24" borderId="40" xfId="56" applyNumberFormat="1" applyFont="1" applyFill="1" applyBorder="1">
      <alignment/>
      <protection/>
    </xf>
    <xf numFmtId="0" fontId="3" fillId="0" borderId="20" xfId="56" applyFont="1" applyBorder="1">
      <alignment/>
      <protection/>
    </xf>
    <xf numFmtId="0" fontId="3" fillId="0" borderId="21" xfId="56" applyFont="1" applyBorder="1">
      <alignment/>
      <protection/>
    </xf>
    <xf numFmtId="0" fontId="36" fillId="25" borderId="47" xfId="56" applyFont="1" applyFill="1" applyBorder="1">
      <alignment/>
      <protection/>
    </xf>
    <xf numFmtId="3" fontId="5" fillId="24" borderId="46" xfId="56" applyNumberFormat="1" applyFont="1" applyFill="1" applyBorder="1">
      <alignment/>
      <protection/>
    </xf>
    <xf numFmtId="0" fontId="7" fillId="24" borderId="48" xfId="56" applyFont="1" applyFill="1" applyBorder="1">
      <alignment/>
      <protection/>
    </xf>
    <xf numFmtId="0" fontId="8" fillId="24" borderId="34" xfId="56" applyFont="1" applyFill="1" applyBorder="1">
      <alignment/>
      <protection/>
    </xf>
    <xf numFmtId="0" fontId="4" fillId="25" borderId="0" xfId="56" applyFill="1">
      <alignment/>
      <protection/>
    </xf>
    <xf numFmtId="3" fontId="28" fillId="25" borderId="49" xfId="56" applyNumberFormat="1" applyFont="1" applyFill="1" applyBorder="1" applyAlignment="1">
      <alignment/>
      <protection/>
    </xf>
    <xf numFmtId="3" fontId="28" fillId="25" borderId="50" xfId="56" applyNumberFormat="1" applyFont="1" applyFill="1" applyBorder="1" applyAlignment="1">
      <alignment/>
      <protection/>
    </xf>
    <xf numFmtId="3" fontId="28" fillId="25" borderId="50" xfId="56" applyNumberFormat="1" applyFont="1" applyFill="1" applyBorder="1">
      <alignment/>
      <protection/>
    </xf>
    <xf numFmtId="3" fontId="28" fillId="25" borderId="46" xfId="56" applyNumberFormat="1" applyFont="1" applyFill="1" applyBorder="1">
      <alignment/>
      <protection/>
    </xf>
    <xf numFmtId="3" fontId="28" fillId="25" borderId="51" xfId="0" applyNumberFormat="1" applyFont="1" applyFill="1" applyBorder="1" applyAlignment="1">
      <alignment/>
    </xf>
    <xf numFmtId="3" fontId="28" fillId="25" borderId="52" xfId="56" applyNumberFormat="1" applyFont="1" applyFill="1" applyBorder="1">
      <alignment/>
      <protection/>
    </xf>
    <xf numFmtId="3" fontId="28" fillId="25" borderId="49" xfId="0" applyNumberFormat="1" applyFont="1" applyFill="1" applyBorder="1" applyAlignment="1">
      <alignment/>
    </xf>
    <xf numFmtId="3" fontId="28" fillId="25" borderId="53" xfId="0" applyNumberFormat="1" applyFont="1" applyFill="1" applyBorder="1" applyAlignment="1">
      <alignment/>
    </xf>
    <xf numFmtId="0" fontId="4" fillId="0" borderId="53" xfId="56" applyBorder="1">
      <alignment/>
      <protection/>
    </xf>
    <xf numFmtId="3" fontId="5" fillId="24" borderId="38" xfId="56" applyNumberFormat="1" applyFont="1" applyFill="1" applyBorder="1">
      <alignment/>
      <protection/>
    </xf>
    <xf numFmtId="3" fontId="5" fillId="0" borderId="34" xfId="56" applyNumberFormat="1" applyFont="1" applyBorder="1">
      <alignment/>
      <protection/>
    </xf>
    <xf numFmtId="0" fontId="4" fillId="0" borderId="43" xfId="56" applyBorder="1">
      <alignment/>
      <protection/>
    </xf>
    <xf numFmtId="3" fontId="29" fillId="25" borderId="54" xfId="0" applyNumberFormat="1" applyFont="1" applyFill="1" applyBorder="1" applyAlignment="1">
      <alignment/>
    </xf>
    <xf numFmtId="0" fontId="48" fillId="0" borderId="0" xfId="0" applyFont="1" applyFill="1" applyAlignment="1">
      <alignment horizontal="center"/>
    </xf>
    <xf numFmtId="0" fontId="24" fillId="0" borderId="55" xfId="0" applyFont="1" applyFill="1" applyBorder="1" applyAlignment="1">
      <alignment horizontal="left"/>
    </xf>
    <xf numFmtId="0" fontId="24" fillId="0" borderId="56" xfId="0" applyFont="1" applyFill="1" applyBorder="1" applyAlignment="1">
      <alignment horizontal="left"/>
    </xf>
    <xf numFmtId="0" fontId="48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>
      <alignment horizontal="right"/>
      <protection/>
    </xf>
    <xf numFmtId="0" fontId="52" fillId="0" borderId="0" xfId="0" applyFont="1" applyFill="1" applyAlignment="1">
      <alignment horizontal="right"/>
    </xf>
    <xf numFmtId="0" fontId="31" fillId="0" borderId="0" xfId="0" applyFont="1" applyAlignment="1">
      <alignment horizontal="left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31" fillId="25" borderId="0" xfId="0" applyFont="1" applyFill="1" applyAlignment="1">
      <alignment horizontal="left"/>
    </xf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0" fontId="51" fillId="0" borderId="57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0" fontId="51" fillId="0" borderId="57" xfId="0" applyFont="1" applyBorder="1" applyAlignment="1">
      <alignment horizontal="left" vertical="center"/>
    </xf>
    <xf numFmtId="0" fontId="51" fillId="0" borderId="31" xfId="0" applyFont="1" applyBorder="1" applyAlignment="1">
      <alignment horizontal="left" vertical="center"/>
    </xf>
    <xf numFmtId="0" fontId="51" fillId="0" borderId="48" xfId="0" applyFont="1" applyBorder="1" applyAlignment="1">
      <alignment horizontal="left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52" fillId="0" borderId="0" xfId="0" applyFont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57" sqref="C57"/>
    </sheetView>
  </sheetViews>
  <sheetFormatPr defaultColWidth="9.140625" defaultRowHeight="15"/>
  <cols>
    <col min="1" max="1" width="37.8515625" style="48" customWidth="1"/>
    <col min="2" max="2" width="21.57421875" style="53" customWidth="1"/>
    <col min="3" max="3" width="34.421875" style="48" customWidth="1"/>
    <col min="4" max="4" width="21.00390625" style="53" customWidth="1"/>
    <col min="5" max="16384" width="9.140625" style="48" customWidth="1"/>
  </cols>
  <sheetData>
    <row r="1" spans="1:4" ht="15.75">
      <c r="A1" s="150" t="s">
        <v>122</v>
      </c>
      <c r="B1" s="150"/>
      <c r="C1" s="150"/>
      <c r="D1" s="150"/>
    </row>
    <row r="2" spans="1:4" ht="15.75">
      <c r="A2" s="150" t="s">
        <v>49</v>
      </c>
      <c r="B2" s="150"/>
      <c r="C2" s="150"/>
      <c r="D2" s="150"/>
    </row>
    <row r="3" spans="1:4" ht="15">
      <c r="A3" s="154" t="s">
        <v>123</v>
      </c>
      <c r="B3" s="154"/>
      <c r="C3" s="154"/>
      <c r="D3" s="154"/>
    </row>
    <row r="4" spans="1:4" ht="15.75">
      <c r="A4" s="153" t="s">
        <v>89</v>
      </c>
      <c r="B4" s="153"/>
      <c r="C4" s="153"/>
      <c r="D4" s="153"/>
    </row>
    <row r="6" spans="1:4" ht="34.5" customHeight="1">
      <c r="A6" s="151" t="s">
        <v>50</v>
      </c>
      <c r="B6" s="152"/>
      <c r="C6" s="151" t="s">
        <v>51</v>
      </c>
      <c r="D6" s="152"/>
    </row>
    <row r="7" spans="1:4" ht="34.5" customHeight="1">
      <c r="A7" s="49" t="s">
        <v>65</v>
      </c>
      <c r="B7" s="50">
        <f>SUM(B8:B12)</f>
        <v>149595590</v>
      </c>
      <c r="C7" s="49" t="s">
        <v>52</v>
      </c>
      <c r="D7" s="50">
        <f>SUM(D8:D11)</f>
        <v>149595590</v>
      </c>
    </row>
    <row r="8" spans="1:4" ht="34.5" customHeight="1">
      <c r="A8" s="51" t="s">
        <v>53</v>
      </c>
      <c r="B8" s="52">
        <v>51044867</v>
      </c>
      <c r="C8" s="51" t="s">
        <v>54</v>
      </c>
      <c r="D8" s="52">
        <v>98564204</v>
      </c>
    </row>
    <row r="9" spans="1:4" ht="34.5" customHeight="1">
      <c r="A9" s="51" t="s">
        <v>55</v>
      </c>
      <c r="B9" s="52">
        <v>10815982</v>
      </c>
      <c r="C9" s="51" t="s">
        <v>112</v>
      </c>
      <c r="D9" s="52">
        <v>30602203</v>
      </c>
    </row>
    <row r="10" spans="1:4" ht="34.5" customHeight="1">
      <c r="A10" s="51" t="s">
        <v>56</v>
      </c>
      <c r="B10" s="52">
        <v>66520447</v>
      </c>
      <c r="C10" s="51" t="s">
        <v>64</v>
      </c>
      <c r="D10" s="52">
        <v>8596935</v>
      </c>
    </row>
    <row r="11" spans="1:4" ht="34.5" customHeight="1">
      <c r="A11" s="51" t="s">
        <v>58</v>
      </c>
      <c r="B11" s="52">
        <v>12360000</v>
      </c>
      <c r="C11" s="51" t="s">
        <v>113</v>
      </c>
      <c r="D11" s="52">
        <v>11832248</v>
      </c>
    </row>
    <row r="12" spans="1:4" ht="34.5" customHeight="1">
      <c r="A12" s="51" t="s">
        <v>111</v>
      </c>
      <c r="B12" s="52">
        <v>8854294</v>
      </c>
      <c r="C12" s="51"/>
      <c r="D12" s="52"/>
    </row>
    <row r="13" spans="1:4" ht="34.5" customHeight="1">
      <c r="A13" s="49" t="s">
        <v>66</v>
      </c>
      <c r="B13" s="50">
        <f>SUM(B14:B16)</f>
        <v>35815291</v>
      </c>
      <c r="C13" s="49" t="s">
        <v>59</v>
      </c>
      <c r="D13" s="50">
        <f>SUM(D14:D16)</f>
        <v>35815291</v>
      </c>
    </row>
    <row r="14" spans="1:4" ht="34.5" customHeight="1">
      <c r="A14" s="51" t="s">
        <v>60</v>
      </c>
      <c r="B14" s="52">
        <v>35614891</v>
      </c>
      <c r="C14" s="51" t="s">
        <v>57</v>
      </c>
      <c r="D14" s="52">
        <v>22514447</v>
      </c>
    </row>
    <row r="15" spans="1:4" ht="34.5" customHeight="1">
      <c r="A15" s="51" t="s">
        <v>62</v>
      </c>
      <c r="B15" s="52"/>
      <c r="C15" s="51" t="s">
        <v>124</v>
      </c>
      <c r="D15" s="52">
        <v>3000000</v>
      </c>
    </row>
    <row r="16" spans="1:4" ht="34.5" customHeight="1">
      <c r="A16" s="51" t="s">
        <v>63</v>
      </c>
      <c r="B16" s="52">
        <v>200400</v>
      </c>
      <c r="C16" s="51" t="s">
        <v>67</v>
      </c>
      <c r="D16" s="52">
        <v>10300844</v>
      </c>
    </row>
    <row r="17" spans="1:4" ht="34.5" customHeight="1">
      <c r="A17" s="49" t="s">
        <v>61</v>
      </c>
      <c r="B17" s="50">
        <f>SUM(B7,B13,)</f>
        <v>185410881</v>
      </c>
      <c r="C17" s="51"/>
      <c r="D17" s="50">
        <f>SUM(D7,D13,)</f>
        <v>185410881</v>
      </c>
    </row>
  </sheetData>
  <sheetProtection/>
  <mergeCells count="6">
    <mergeCell ref="A1:D1"/>
    <mergeCell ref="A2:D2"/>
    <mergeCell ref="A6:B6"/>
    <mergeCell ref="C6:D6"/>
    <mergeCell ref="A4:D4"/>
    <mergeCell ref="A3:D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00" workbookViewId="0" topLeftCell="A1">
      <selection activeCell="A54" sqref="A54:IV54"/>
    </sheetView>
  </sheetViews>
  <sheetFormatPr defaultColWidth="3.8515625" defaultRowHeight="15"/>
  <cols>
    <col min="1" max="1" width="5.00390625" style="2" customWidth="1"/>
    <col min="2" max="2" width="4.57421875" style="2" customWidth="1"/>
    <col min="3" max="3" width="4.140625" style="2" customWidth="1"/>
    <col min="4" max="4" width="75.8515625" style="2" customWidth="1"/>
    <col min="5" max="5" width="47.00390625" style="2" customWidth="1"/>
    <col min="6" max="250" width="9.140625" style="2" customWidth="1"/>
    <col min="251" max="16384" width="3.8515625" style="2" customWidth="1"/>
  </cols>
  <sheetData>
    <row r="1" spans="1:5" ht="15.75">
      <c r="A1" s="155" t="s">
        <v>90</v>
      </c>
      <c r="B1" s="155"/>
      <c r="C1" s="155"/>
      <c r="D1" s="155"/>
      <c r="E1" s="155"/>
    </row>
    <row r="2" spans="1:5" ht="15.75">
      <c r="A2" s="155" t="s">
        <v>173</v>
      </c>
      <c r="B2" s="155"/>
      <c r="C2" s="155"/>
      <c r="D2" s="155"/>
      <c r="E2" s="155"/>
    </row>
    <row r="3" spans="1:5" ht="15.75">
      <c r="A3" s="156" t="s">
        <v>198</v>
      </c>
      <c r="B3" s="156"/>
      <c r="C3" s="156"/>
      <c r="D3" s="156"/>
      <c r="E3" s="156"/>
    </row>
    <row r="5" spans="4:5" ht="13.5" thickBot="1">
      <c r="D5" s="1" t="s">
        <v>0</v>
      </c>
      <c r="E5" s="1"/>
    </row>
    <row r="6" spans="1:5" ht="12.75">
      <c r="A6" s="4"/>
      <c r="B6" s="5"/>
      <c r="C6" s="5"/>
      <c r="D6" s="98"/>
      <c r="E6" s="99" t="s">
        <v>195</v>
      </c>
    </row>
    <row r="7" spans="1:5" ht="12.75">
      <c r="A7" s="6"/>
      <c r="D7" s="100" t="s">
        <v>8</v>
      </c>
      <c r="E7" s="101" t="s">
        <v>145</v>
      </c>
    </row>
    <row r="8" spans="1:5" ht="13.5" thickBot="1">
      <c r="A8" s="6"/>
      <c r="D8" s="100"/>
      <c r="E8" s="102" t="s">
        <v>118</v>
      </c>
    </row>
    <row r="9" spans="1:5" ht="12.75">
      <c r="A9" s="7"/>
      <c r="B9" s="8"/>
      <c r="C9" s="8"/>
      <c r="D9" s="103" t="s">
        <v>9</v>
      </c>
      <c r="E9" s="104"/>
    </row>
    <row r="10" spans="1:5" ht="12.75">
      <c r="A10" s="9"/>
      <c r="B10" s="3"/>
      <c r="C10" s="3"/>
      <c r="D10" s="105" t="s">
        <v>10</v>
      </c>
      <c r="E10" s="106"/>
    </row>
    <row r="11" spans="1:5" ht="13.5" thickBot="1">
      <c r="A11" s="10"/>
      <c r="B11" s="11"/>
      <c r="C11" s="11"/>
      <c r="D11" s="107" t="s">
        <v>11</v>
      </c>
      <c r="E11" s="108"/>
    </row>
    <row r="12" spans="1:5" ht="15">
      <c r="A12" s="9"/>
      <c r="B12" s="3"/>
      <c r="C12" s="3"/>
      <c r="D12" s="109" t="s">
        <v>12</v>
      </c>
      <c r="E12" s="110"/>
    </row>
    <row r="13" spans="1:5" ht="15">
      <c r="A13" s="9" t="s">
        <v>146</v>
      </c>
      <c r="B13" s="3"/>
      <c r="C13" s="3"/>
      <c r="D13" s="109" t="s">
        <v>13</v>
      </c>
      <c r="E13" s="111">
        <v>3000</v>
      </c>
    </row>
    <row r="14" spans="1:5" ht="15">
      <c r="A14" s="25" t="s">
        <v>74</v>
      </c>
      <c r="B14" s="26"/>
      <c r="C14" s="26"/>
      <c r="D14" s="112" t="s">
        <v>30</v>
      </c>
      <c r="E14" s="137">
        <v>2659000</v>
      </c>
    </row>
    <row r="15" spans="1:5" ht="15">
      <c r="A15" s="25" t="s">
        <v>147</v>
      </c>
      <c r="B15" s="26"/>
      <c r="C15" s="26"/>
      <c r="D15" s="112" t="s">
        <v>148</v>
      </c>
      <c r="E15" s="138">
        <v>1203000</v>
      </c>
    </row>
    <row r="16" spans="1:5" ht="15">
      <c r="A16" s="9" t="s">
        <v>149</v>
      </c>
      <c r="B16" s="3"/>
      <c r="C16" s="3"/>
      <c r="D16" s="109" t="s">
        <v>194</v>
      </c>
      <c r="E16" s="111">
        <v>1025000</v>
      </c>
    </row>
    <row r="17" spans="1:5" ht="15">
      <c r="A17" s="9" t="s">
        <v>149</v>
      </c>
      <c r="B17" s="14"/>
      <c r="C17" s="14"/>
      <c r="D17" s="113" t="s">
        <v>103</v>
      </c>
      <c r="E17" s="139">
        <v>1800000</v>
      </c>
    </row>
    <row r="18" spans="1:5" ht="15">
      <c r="A18" s="13" t="s">
        <v>149</v>
      </c>
      <c r="B18" s="14"/>
      <c r="C18" s="14"/>
      <c r="D18" s="113" t="s">
        <v>129</v>
      </c>
      <c r="E18" s="139">
        <v>2600000</v>
      </c>
    </row>
    <row r="19" spans="1:5" ht="15">
      <c r="A19" s="13" t="s">
        <v>150</v>
      </c>
      <c r="B19" s="14"/>
      <c r="C19" s="14"/>
      <c r="D19" s="113" t="s">
        <v>151</v>
      </c>
      <c r="E19" s="139">
        <v>96000</v>
      </c>
    </row>
    <row r="20" spans="1:5" ht="15">
      <c r="A20" s="13" t="s">
        <v>152</v>
      </c>
      <c r="B20" s="14"/>
      <c r="C20" s="14"/>
      <c r="D20" s="113" t="s">
        <v>153</v>
      </c>
      <c r="E20" s="139">
        <v>0</v>
      </c>
    </row>
    <row r="21" spans="1:5" ht="15.75">
      <c r="A21" s="15" t="s">
        <v>14</v>
      </c>
      <c r="B21" s="16"/>
      <c r="C21" s="16"/>
      <c r="D21" s="114"/>
      <c r="E21" s="115">
        <f>SUM(E13:E20)</f>
        <v>9386000</v>
      </c>
    </row>
    <row r="22" spans="1:5" ht="15.75" thickBot="1">
      <c r="A22" s="17"/>
      <c r="B22" s="18"/>
      <c r="C22" s="18"/>
      <c r="D22" s="107" t="s">
        <v>15</v>
      </c>
      <c r="E22" s="116"/>
    </row>
    <row r="23" spans="1:5" ht="15">
      <c r="A23" s="9" t="s">
        <v>155</v>
      </c>
      <c r="B23" s="3"/>
      <c r="C23" s="3"/>
      <c r="D23" s="117" t="s">
        <v>16</v>
      </c>
      <c r="E23" s="111">
        <v>29483532</v>
      </c>
    </row>
    <row r="24" spans="1:5" ht="15">
      <c r="A24" s="9" t="s">
        <v>156</v>
      </c>
      <c r="B24" s="3"/>
      <c r="C24" s="3"/>
      <c r="D24" s="109" t="s">
        <v>28</v>
      </c>
      <c r="E24" s="111">
        <v>90000</v>
      </c>
    </row>
    <row r="25" spans="1:5" ht="15">
      <c r="A25" s="10" t="s">
        <v>157</v>
      </c>
      <c r="B25" s="11"/>
      <c r="C25" s="11"/>
      <c r="D25" s="118" t="s">
        <v>17</v>
      </c>
      <c r="E25" s="140">
        <v>3091980</v>
      </c>
    </row>
    <row r="26" spans="1:5" ht="15">
      <c r="A26" s="10" t="s">
        <v>157</v>
      </c>
      <c r="B26" s="11"/>
      <c r="C26" s="11"/>
      <c r="D26" s="118" t="s">
        <v>104</v>
      </c>
      <c r="E26" s="140">
        <v>8703132</v>
      </c>
    </row>
    <row r="27" spans="1:5" ht="15.75" thickBot="1">
      <c r="A27" s="9" t="s">
        <v>158</v>
      </c>
      <c r="B27" s="3"/>
      <c r="C27" s="3"/>
      <c r="D27" s="117" t="s">
        <v>29</v>
      </c>
      <c r="E27" s="111">
        <v>6121616</v>
      </c>
    </row>
    <row r="28" spans="1:5" ht="16.5" thickBot="1">
      <c r="A28" s="19" t="s">
        <v>18</v>
      </c>
      <c r="B28" s="20"/>
      <c r="C28" s="20"/>
      <c r="D28" s="120"/>
      <c r="E28" s="121">
        <f>SUM(E23:E27)</f>
        <v>47490260</v>
      </c>
    </row>
    <row r="29" spans="1:5" ht="15">
      <c r="A29" s="21"/>
      <c r="B29" s="22"/>
      <c r="C29" s="22"/>
      <c r="D29" s="122" t="s">
        <v>19</v>
      </c>
      <c r="E29" s="123"/>
    </row>
    <row r="30" spans="1:5" ht="15">
      <c r="A30" s="9"/>
      <c r="B30" s="3"/>
      <c r="C30" s="3"/>
      <c r="D30" s="109" t="s">
        <v>20</v>
      </c>
      <c r="E30" s="119"/>
    </row>
    <row r="31" spans="1:5" ht="15">
      <c r="A31" s="13" t="s">
        <v>159</v>
      </c>
      <c r="B31" s="14"/>
      <c r="C31" s="14"/>
      <c r="D31" s="148" t="s">
        <v>179</v>
      </c>
      <c r="E31" s="142">
        <v>32631021</v>
      </c>
    </row>
    <row r="32" spans="1:6" ht="15">
      <c r="A32" s="13" t="s">
        <v>159</v>
      </c>
      <c r="B32" s="14"/>
      <c r="C32" s="14"/>
      <c r="D32" s="124" t="s">
        <v>160</v>
      </c>
      <c r="E32" s="143">
        <v>12400</v>
      </c>
      <c r="F32" s="125"/>
    </row>
    <row r="33" spans="1:6" ht="15">
      <c r="A33" s="13" t="s">
        <v>161</v>
      </c>
      <c r="B33" s="14"/>
      <c r="C33" s="14"/>
      <c r="D33" s="124" t="s">
        <v>120</v>
      </c>
      <c r="E33" s="144">
        <v>9253000</v>
      </c>
      <c r="F33" s="125"/>
    </row>
    <row r="34" spans="1:6" ht="15">
      <c r="A34" s="13" t="s">
        <v>161</v>
      </c>
      <c r="B34" s="14"/>
      <c r="C34" s="14"/>
      <c r="D34" s="124" t="s">
        <v>119</v>
      </c>
      <c r="E34" s="141">
        <v>14289992</v>
      </c>
      <c r="F34" s="34"/>
    </row>
    <row r="35" spans="1:6" ht="15">
      <c r="A35" s="13" t="s">
        <v>161</v>
      </c>
      <c r="B35" s="14"/>
      <c r="C35" s="14"/>
      <c r="D35" s="124" t="s">
        <v>121</v>
      </c>
      <c r="E35" s="143">
        <v>123120</v>
      </c>
      <c r="F35" s="34"/>
    </row>
    <row r="36" spans="1:6" ht="15">
      <c r="A36" s="13" t="s">
        <v>161</v>
      </c>
      <c r="B36" s="14"/>
      <c r="C36" s="14"/>
      <c r="D36" s="113" t="s">
        <v>133</v>
      </c>
      <c r="E36" s="143">
        <v>6991000</v>
      </c>
      <c r="F36" s="34"/>
    </row>
    <row r="37" spans="1:6" ht="15">
      <c r="A37" s="13" t="s">
        <v>162</v>
      </c>
      <c r="B37" s="14"/>
      <c r="C37" s="14"/>
      <c r="D37" s="124" t="s">
        <v>105</v>
      </c>
      <c r="E37" s="141">
        <v>2568303</v>
      </c>
      <c r="F37" s="34"/>
    </row>
    <row r="38" spans="1:6" ht="15.75">
      <c r="A38" s="13" t="s">
        <v>163</v>
      </c>
      <c r="B38" s="14"/>
      <c r="C38" s="14"/>
      <c r="D38" s="124" t="s">
        <v>180</v>
      </c>
      <c r="E38" s="141">
        <v>31722300</v>
      </c>
      <c r="F38" s="35"/>
    </row>
    <row r="39" spans="1:6" ht="15.75">
      <c r="A39" s="13" t="s">
        <v>164</v>
      </c>
      <c r="B39" s="14"/>
      <c r="C39" s="14"/>
      <c r="D39" s="112" t="s">
        <v>165</v>
      </c>
      <c r="E39" s="145">
        <v>0</v>
      </c>
      <c r="F39" s="35"/>
    </row>
    <row r="40" spans="1:5" ht="15.75" thickBot="1">
      <c r="A40" s="23" t="s">
        <v>166</v>
      </c>
      <c r="B40" s="24"/>
      <c r="C40" s="24"/>
      <c r="D40" s="126"/>
      <c r="E40" s="127">
        <f>SUM(E30:E39)</f>
        <v>97591136</v>
      </c>
    </row>
    <row r="41" spans="1:13" ht="16.5" customHeight="1">
      <c r="A41" s="7"/>
      <c r="B41" s="8"/>
      <c r="C41" s="8"/>
      <c r="D41" s="103" t="s">
        <v>21</v>
      </c>
      <c r="E41" s="123"/>
      <c r="M41" s="136"/>
    </row>
    <row r="42" spans="1:13" ht="16.5" customHeight="1">
      <c r="A42" s="9" t="s">
        <v>167</v>
      </c>
      <c r="B42" s="3"/>
      <c r="C42" s="3"/>
      <c r="D42" s="109" t="s">
        <v>134</v>
      </c>
      <c r="E42" s="111">
        <v>0</v>
      </c>
      <c r="M42" s="136"/>
    </row>
    <row r="43" spans="1:5" ht="16.5" customHeight="1">
      <c r="A43" s="9" t="s">
        <v>167</v>
      </c>
      <c r="B43" s="3"/>
      <c r="C43" s="3"/>
      <c r="D43" s="109" t="s">
        <v>22</v>
      </c>
      <c r="E43" s="111">
        <v>11654700</v>
      </c>
    </row>
    <row r="44" spans="1:5" ht="16.5" thickBot="1">
      <c r="A44" s="27"/>
      <c r="B44" s="28"/>
      <c r="C44" s="28"/>
      <c r="D44" s="128" t="s">
        <v>23</v>
      </c>
      <c r="E44" s="129">
        <f>SUM(E42:E43)</f>
        <v>11654700</v>
      </c>
    </row>
    <row r="45" spans="1:5" ht="16.5" thickBot="1">
      <c r="A45" s="130" t="s">
        <v>168</v>
      </c>
      <c r="B45" s="131"/>
      <c r="C45" s="131"/>
      <c r="D45" s="132" t="s">
        <v>169</v>
      </c>
      <c r="E45" s="147">
        <v>0</v>
      </c>
    </row>
    <row r="46" spans="1:5" ht="16.5" thickBot="1">
      <c r="A46" s="19" t="s">
        <v>170</v>
      </c>
      <c r="B46" s="20"/>
      <c r="C46" s="20"/>
      <c r="D46" s="120" t="s">
        <v>171</v>
      </c>
      <c r="E46" s="146">
        <v>0</v>
      </c>
    </row>
    <row r="47" spans="1:5" ht="15.75" thickBot="1">
      <c r="A47" s="13" t="s">
        <v>154</v>
      </c>
      <c r="B47" s="14"/>
      <c r="C47" s="14"/>
      <c r="D47" s="113" t="s">
        <v>143</v>
      </c>
      <c r="E47" s="139">
        <v>3070000</v>
      </c>
    </row>
    <row r="48" spans="1:5" ht="16.5" thickBot="1">
      <c r="A48" s="19" t="s">
        <v>154</v>
      </c>
      <c r="B48" s="20"/>
      <c r="C48" s="20"/>
      <c r="D48" s="120" t="s">
        <v>132</v>
      </c>
      <c r="E48" s="133">
        <f>SUM(E47)</f>
        <v>3070000</v>
      </c>
    </row>
    <row r="49" spans="1:5" ht="16.5" thickBot="1">
      <c r="A49" s="29" t="s">
        <v>196</v>
      </c>
      <c r="B49" s="30"/>
      <c r="C49" s="31"/>
      <c r="D49" s="134" t="s">
        <v>197</v>
      </c>
      <c r="E49" s="133">
        <v>2570711</v>
      </c>
    </row>
    <row r="50" spans="1:5" ht="16.5" thickBot="1">
      <c r="A50" s="29" t="s">
        <v>172</v>
      </c>
      <c r="B50" s="30"/>
      <c r="C50" s="31"/>
      <c r="D50" s="134" t="s">
        <v>77</v>
      </c>
      <c r="E50" s="133">
        <v>141304733</v>
      </c>
    </row>
    <row r="51" spans="1:5" ht="16.5" thickBot="1">
      <c r="A51" s="32" t="s">
        <v>24</v>
      </c>
      <c r="B51" s="12"/>
      <c r="C51" s="33"/>
      <c r="D51" s="135"/>
      <c r="E51" s="129">
        <f>SUM(E21,E28,E40,E44,E48,E50,E49)</f>
        <v>313067540</v>
      </c>
    </row>
    <row r="54" ht="12.75">
      <c r="A54" s="2" t="s">
        <v>199</v>
      </c>
    </row>
  </sheetData>
  <sheetProtection/>
  <mergeCells count="3">
    <mergeCell ref="A1:E1"/>
    <mergeCell ref="A2:E2"/>
    <mergeCell ref="A3:E3"/>
  </mergeCells>
  <printOptions/>
  <pageMargins left="0.32" right="0.16" top="0.31" bottom="0.16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D1"/>
    </sheetView>
  </sheetViews>
  <sheetFormatPr defaultColWidth="9.140625" defaultRowHeight="15"/>
  <cols>
    <col min="1" max="1" width="37.8515625" style="48" customWidth="1"/>
    <col min="2" max="2" width="21.57421875" style="53" customWidth="1"/>
    <col min="3" max="3" width="34.421875" style="48" customWidth="1"/>
    <col min="4" max="4" width="21.00390625" style="53" customWidth="1"/>
    <col min="5" max="16384" width="9.140625" style="48" customWidth="1"/>
  </cols>
  <sheetData>
    <row r="1" spans="1:4" ht="15.75">
      <c r="A1" s="150" t="s">
        <v>202</v>
      </c>
      <c r="B1" s="150"/>
      <c r="C1" s="150"/>
      <c r="D1" s="150"/>
    </row>
    <row r="2" spans="1:4" ht="15.75">
      <c r="A2" s="150" t="s">
        <v>49</v>
      </c>
      <c r="B2" s="150"/>
      <c r="C2" s="150"/>
      <c r="D2" s="150"/>
    </row>
    <row r="3" spans="1:4" ht="15">
      <c r="A3" s="154" t="s">
        <v>123</v>
      </c>
      <c r="B3" s="154"/>
      <c r="C3" s="154"/>
      <c r="D3" s="154"/>
    </row>
    <row r="4" spans="1:4" ht="15.75">
      <c r="A4" s="157" t="s">
        <v>141</v>
      </c>
      <c r="B4" s="157"/>
      <c r="C4" s="157"/>
      <c r="D4" s="157"/>
    </row>
    <row r="6" spans="1:4" ht="34.5" customHeight="1">
      <c r="A6" s="151" t="s">
        <v>50</v>
      </c>
      <c r="B6" s="152"/>
      <c r="C6" s="151" t="s">
        <v>51</v>
      </c>
      <c r="D6" s="152"/>
    </row>
    <row r="7" spans="1:4" ht="34.5" customHeight="1">
      <c r="A7" s="49" t="s">
        <v>65</v>
      </c>
      <c r="B7" s="50">
        <f>SUM(B8:B14)</f>
        <v>179259805</v>
      </c>
      <c r="C7" s="49" t="s">
        <v>52</v>
      </c>
      <c r="D7" s="50">
        <f>SUM(D8:D13)</f>
        <v>179259805</v>
      </c>
    </row>
    <row r="8" spans="1:4" ht="34.5" customHeight="1">
      <c r="A8" s="51" t="s">
        <v>53</v>
      </c>
      <c r="B8" s="52">
        <v>66623141</v>
      </c>
      <c r="C8" s="51" t="s">
        <v>54</v>
      </c>
      <c r="D8" s="52">
        <v>97591136</v>
      </c>
    </row>
    <row r="9" spans="1:4" ht="34.5" customHeight="1">
      <c r="A9" s="51" t="s">
        <v>55</v>
      </c>
      <c r="B9" s="52">
        <v>12250000</v>
      </c>
      <c r="C9" s="51" t="s">
        <v>112</v>
      </c>
      <c r="D9" s="52">
        <v>47490260</v>
      </c>
    </row>
    <row r="10" spans="1:4" ht="34.5" customHeight="1">
      <c r="A10" s="51" t="s">
        <v>56</v>
      </c>
      <c r="B10" s="52">
        <v>81135833</v>
      </c>
      <c r="C10" s="51" t="s">
        <v>64</v>
      </c>
      <c r="D10" s="52">
        <v>9386050</v>
      </c>
    </row>
    <row r="11" spans="1:4" ht="34.5" customHeight="1">
      <c r="A11" s="51" t="s">
        <v>58</v>
      </c>
      <c r="B11" s="52">
        <v>1929621</v>
      </c>
      <c r="C11" s="51" t="s">
        <v>113</v>
      </c>
      <c r="D11" s="52">
        <v>11654700</v>
      </c>
    </row>
    <row r="12" spans="1:4" ht="34.5" customHeight="1">
      <c r="A12" s="51" t="s">
        <v>200</v>
      </c>
      <c r="B12" s="52">
        <v>1347067</v>
      </c>
      <c r="C12" s="51"/>
      <c r="D12" s="52"/>
    </row>
    <row r="13" spans="1:4" ht="34.5" customHeight="1">
      <c r="A13" s="51" t="s">
        <v>111</v>
      </c>
      <c r="B13" s="52">
        <v>12070994</v>
      </c>
      <c r="C13" s="51" t="s">
        <v>57</v>
      </c>
      <c r="D13" s="52">
        <v>13137659</v>
      </c>
    </row>
    <row r="14" spans="1:4" ht="34.5" customHeight="1">
      <c r="A14" s="51" t="s">
        <v>130</v>
      </c>
      <c r="B14" s="52">
        <v>3903149</v>
      </c>
      <c r="C14" s="51"/>
      <c r="D14" s="52"/>
    </row>
    <row r="15" spans="1:4" ht="34.5" customHeight="1">
      <c r="A15" s="49" t="s">
        <v>66</v>
      </c>
      <c r="B15" s="50">
        <f>SUM(B16:B18)</f>
        <v>134329263</v>
      </c>
      <c r="C15" s="49" t="s">
        <v>59</v>
      </c>
      <c r="D15" s="50">
        <f>SUM(D16:D18)</f>
        <v>134329263</v>
      </c>
    </row>
    <row r="16" spans="1:4" ht="34.5" customHeight="1">
      <c r="A16" s="51" t="s">
        <v>60</v>
      </c>
      <c r="B16" s="52">
        <v>57385318</v>
      </c>
      <c r="C16" s="51" t="s">
        <v>57</v>
      </c>
      <c r="D16" s="52">
        <v>128688552</v>
      </c>
    </row>
    <row r="17" spans="1:4" ht="34.5" customHeight="1">
      <c r="A17" s="51" t="s">
        <v>62</v>
      </c>
      <c r="B17" s="52">
        <v>76702385</v>
      </c>
      <c r="C17" s="51" t="s">
        <v>131</v>
      </c>
      <c r="D17" s="52">
        <v>3070000</v>
      </c>
    </row>
    <row r="18" spans="1:4" ht="34.5" customHeight="1">
      <c r="A18" s="51" t="s">
        <v>63</v>
      </c>
      <c r="B18" s="52">
        <v>241560</v>
      </c>
      <c r="C18" s="51" t="s">
        <v>67</v>
      </c>
      <c r="D18" s="52">
        <v>2570711</v>
      </c>
    </row>
    <row r="19" spans="1:4" ht="34.5" customHeight="1">
      <c r="A19" s="49" t="s">
        <v>61</v>
      </c>
      <c r="B19" s="50">
        <f>SUM(B7,B15,)</f>
        <v>313589068</v>
      </c>
      <c r="C19" s="51"/>
      <c r="D19" s="50">
        <f>SUM(D7,D15,)</f>
        <v>313589068</v>
      </c>
    </row>
    <row r="22" ht="15">
      <c r="A22" s="48" t="s">
        <v>201</v>
      </c>
    </row>
  </sheetData>
  <sheetProtection/>
  <mergeCells count="6">
    <mergeCell ref="A1:D1"/>
    <mergeCell ref="A2:D2"/>
    <mergeCell ref="A3:D3"/>
    <mergeCell ref="A4:D4"/>
    <mergeCell ref="A6:B6"/>
    <mergeCell ref="C6:D6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M22" sqref="M22"/>
    </sheetView>
  </sheetViews>
  <sheetFormatPr defaultColWidth="9.140625" defaultRowHeight="15"/>
  <cols>
    <col min="1" max="4" width="9.140625" style="34" customWidth="1"/>
    <col min="5" max="5" width="17.421875" style="34" customWidth="1"/>
    <col min="6" max="6" width="12.421875" style="34" customWidth="1"/>
    <col min="7" max="7" width="17.140625" style="40" customWidth="1"/>
    <col min="8" max="8" width="13.421875" style="34" customWidth="1"/>
    <col min="9" max="9" width="10.8515625" style="34" customWidth="1"/>
    <col min="10" max="16384" width="9.140625" style="34" customWidth="1"/>
  </cols>
  <sheetData>
    <row r="1" spans="1:9" ht="39" customHeight="1">
      <c r="A1" s="159" t="s">
        <v>101</v>
      </c>
      <c r="B1" s="159"/>
      <c r="C1" s="159"/>
      <c r="D1" s="159"/>
      <c r="E1" s="159"/>
      <c r="F1" s="159"/>
      <c r="G1" s="159"/>
      <c r="H1" s="44"/>
      <c r="I1" s="44"/>
    </row>
    <row r="2" spans="1:9" ht="18">
      <c r="A2" s="160">
        <v>2020</v>
      </c>
      <c r="B2" s="160"/>
      <c r="C2" s="160"/>
      <c r="D2" s="160"/>
      <c r="E2" s="160"/>
      <c r="F2" s="160"/>
      <c r="G2" s="160"/>
      <c r="H2" s="38"/>
      <c r="I2" s="38"/>
    </row>
    <row r="3" spans="1:7" ht="18">
      <c r="A3" s="46"/>
      <c r="B3" s="46"/>
      <c r="C3" s="46"/>
      <c r="D3" s="46"/>
      <c r="E3" s="46"/>
      <c r="F3" s="46"/>
      <c r="G3" s="47"/>
    </row>
    <row r="4" spans="1:7" s="54" customFormat="1" ht="15">
      <c r="A4" s="58" t="s">
        <v>46</v>
      </c>
      <c r="G4" s="65"/>
    </row>
    <row r="5" s="54" customFormat="1" ht="14.25">
      <c r="G5" s="65"/>
    </row>
    <row r="6" spans="1:8" s="54" customFormat="1" ht="15">
      <c r="A6" s="73"/>
      <c r="B6" s="74"/>
      <c r="C6" s="74"/>
      <c r="D6" s="74"/>
      <c r="E6" s="74"/>
      <c r="F6" s="74"/>
      <c r="G6" s="75"/>
      <c r="H6" s="74"/>
    </row>
    <row r="7" spans="1:8" s="54" customFormat="1" ht="15">
      <c r="A7" s="81"/>
      <c r="B7" s="80"/>
      <c r="C7" s="80"/>
      <c r="D7" s="80"/>
      <c r="E7" s="80"/>
      <c r="H7" s="74"/>
    </row>
    <row r="8" spans="1:8" s="54" customFormat="1" ht="15">
      <c r="A8" s="63" t="s">
        <v>39</v>
      </c>
      <c r="B8" s="63"/>
      <c r="C8" s="63"/>
      <c r="D8" s="63"/>
      <c r="E8" s="80"/>
      <c r="G8" s="82">
        <v>11654700</v>
      </c>
      <c r="H8" s="76"/>
    </row>
    <row r="9" spans="1:8" s="54" customFormat="1" ht="15">
      <c r="A9" s="158" t="s">
        <v>126</v>
      </c>
      <c r="B9" s="158"/>
      <c r="C9" s="158"/>
      <c r="D9" s="158"/>
      <c r="E9" s="158"/>
      <c r="G9" s="82">
        <v>100000</v>
      </c>
      <c r="H9" s="74"/>
    </row>
    <row r="10" spans="1:8" s="54" customFormat="1" ht="15">
      <c r="A10" s="80" t="s">
        <v>98</v>
      </c>
      <c r="B10" s="80"/>
      <c r="C10" s="80"/>
      <c r="D10" s="80"/>
      <c r="E10" s="80"/>
      <c r="G10" s="82">
        <v>1800000</v>
      </c>
      <c r="H10" s="74"/>
    </row>
    <row r="11" spans="1:8" s="54" customFormat="1" ht="15">
      <c r="A11" s="63" t="s">
        <v>97</v>
      </c>
      <c r="B11" s="63"/>
      <c r="C11" s="63"/>
      <c r="D11" s="63"/>
      <c r="E11" s="63"/>
      <c r="F11" s="64"/>
      <c r="G11" s="82">
        <v>0</v>
      </c>
      <c r="H11" s="74"/>
    </row>
    <row r="12" spans="1:8" s="54" customFormat="1" ht="15">
      <c r="A12" s="80" t="s">
        <v>99</v>
      </c>
      <c r="E12" s="83"/>
      <c r="G12" s="82">
        <v>675000</v>
      </c>
      <c r="H12" s="77"/>
    </row>
    <row r="13" spans="1:8" s="54" customFormat="1" ht="15">
      <c r="A13" s="63" t="s">
        <v>106</v>
      </c>
      <c r="B13" s="63"/>
      <c r="C13" s="63"/>
      <c r="D13" s="63"/>
      <c r="E13" s="63"/>
      <c r="G13" s="82">
        <v>120000</v>
      </c>
      <c r="H13" s="77"/>
    </row>
    <row r="14" spans="1:8" s="54" customFormat="1" ht="15">
      <c r="A14" s="63" t="s">
        <v>100</v>
      </c>
      <c r="B14" s="63"/>
      <c r="C14" s="63"/>
      <c r="D14" s="63"/>
      <c r="G14" s="82">
        <v>40000</v>
      </c>
      <c r="H14" s="74"/>
    </row>
    <row r="15" spans="1:8" s="54" customFormat="1" ht="15">
      <c r="A15" s="63" t="s">
        <v>127</v>
      </c>
      <c r="G15" s="82">
        <v>90000</v>
      </c>
      <c r="H15" s="74"/>
    </row>
    <row r="16" spans="1:8" s="54" customFormat="1" ht="15">
      <c r="A16" s="63" t="s">
        <v>174</v>
      </c>
      <c r="G16" s="82">
        <v>96000</v>
      </c>
      <c r="H16" s="74"/>
    </row>
    <row r="17" spans="1:8" s="54" customFormat="1" ht="15">
      <c r="A17" s="63" t="s">
        <v>27</v>
      </c>
      <c r="D17" s="64"/>
      <c r="G17" s="82">
        <v>3000</v>
      </c>
      <c r="H17" s="74"/>
    </row>
    <row r="18" spans="1:8" s="54" customFormat="1" ht="15">
      <c r="A18" s="161" t="s">
        <v>175</v>
      </c>
      <c r="B18" s="161"/>
      <c r="C18" s="161"/>
      <c r="D18" s="161"/>
      <c r="E18" s="161"/>
      <c r="F18" s="161"/>
      <c r="G18" s="82">
        <v>1700000</v>
      </c>
      <c r="H18" s="74"/>
    </row>
    <row r="19" spans="1:8" s="54" customFormat="1" ht="15">
      <c r="A19" s="161" t="s">
        <v>176</v>
      </c>
      <c r="B19" s="161"/>
      <c r="C19" s="161"/>
      <c r="D19" s="161"/>
      <c r="E19" s="161"/>
      <c r="F19" s="161"/>
      <c r="G19" s="82">
        <v>900000</v>
      </c>
      <c r="H19" s="74"/>
    </row>
    <row r="20" spans="1:8" s="54" customFormat="1" ht="15">
      <c r="A20" s="92" t="s">
        <v>144</v>
      </c>
      <c r="B20" s="92"/>
      <c r="C20" s="92"/>
      <c r="D20" s="92"/>
      <c r="E20" s="92"/>
      <c r="F20" s="92"/>
      <c r="G20" s="82">
        <v>3070000</v>
      </c>
      <c r="H20" s="74"/>
    </row>
    <row r="21" spans="1:8" s="54" customFormat="1" ht="15">
      <c r="A21" s="63" t="s">
        <v>177</v>
      </c>
      <c r="B21" s="63"/>
      <c r="C21" s="63"/>
      <c r="D21" s="63"/>
      <c r="E21" s="63"/>
      <c r="F21" s="63"/>
      <c r="G21" s="82">
        <v>67760959</v>
      </c>
      <c r="H21" s="76"/>
    </row>
    <row r="22" s="54" customFormat="1" ht="14.25">
      <c r="G22" s="65"/>
    </row>
    <row r="23" spans="1:8" s="54" customFormat="1" ht="15">
      <c r="A23" s="58" t="s">
        <v>31</v>
      </c>
      <c r="G23" s="56">
        <f>SUM(G8:G22)</f>
        <v>88009659</v>
      </c>
      <c r="H23" s="56"/>
    </row>
  </sheetData>
  <sheetProtection/>
  <mergeCells count="5">
    <mergeCell ref="A9:E9"/>
    <mergeCell ref="A1:G1"/>
    <mergeCell ref="A2:G2"/>
    <mergeCell ref="A18:F18"/>
    <mergeCell ref="A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G40" sqref="G40:G43"/>
    </sheetView>
  </sheetViews>
  <sheetFormatPr defaultColWidth="9.140625" defaultRowHeight="15"/>
  <cols>
    <col min="1" max="1" width="9.140625" style="34" customWidth="1"/>
    <col min="2" max="2" width="12.57421875" style="34" customWidth="1"/>
    <col min="3" max="4" width="9.140625" style="34" customWidth="1"/>
    <col min="5" max="5" width="10.57421875" style="34" customWidth="1"/>
    <col min="6" max="6" width="13.140625" style="34" customWidth="1"/>
    <col min="7" max="7" width="17.00390625" style="34" customWidth="1"/>
    <col min="8" max="8" width="15.8515625" style="34" bestFit="1" customWidth="1"/>
    <col min="9" max="9" width="12.7109375" style="34" bestFit="1" customWidth="1"/>
    <col min="10" max="16384" width="9.140625" style="34" customWidth="1"/>
  </cols>
  <sheetData>
    <row r="1" spans="1:9" ht="15.75">
      <c r="A1" s="163" t="s">
        <v>90</v>
      </c>
      <c r="B1" s="163"/>
      <c r="C1" s="163"/>
      <c r="D1" s="163"/>
      <c r="E1" s="163"/>
      <c r="F1" s="163"/>
      <c r="G1" s="163"/>
      <c r="H1" s="38"/>
      <c r="I1" s="38"/>
    </row>
    <row r="2" spans="1:9" ht="15.75">
      <c r="A2" s="163">
        <v>2020</v>
      </c>
      <c r="B2" s="163"/>
      <c r="C2" s="163"/>
      <c r="D2" s="163"/>
      <c r="E2" s="163"/>
      <c r="F2" s="163"/>
      <c r="G2" s="163"/>
      <c r="H2" s="38"/>
      <c r="I2" s="38"/>
    </row>
    <row r="3" spans="1:7" ht="15.75">
      <c r="A3" s="163" t="s">
        <v>41</v>
      </c>
      <c r="B3" s="163"/>
      <c r="C3" s="163"/>
      <c r="D3" s="163"/>
      <c r="E3" s="163"/>
      <c r="F3" s="163"/>
      <c r="G3" s="163"/>
    </row>
    <row r="4" spans="1:7" ht="15.75">
      <c r="A4" s="36"/>
      <c r="B4" s="36"/>
      <c r="C4" s="36"/>
      <c r="D4" s="36"/>
      <c r="E4" s="36"/>
      <c r="F4" s="36"/>
      <c r="G4" s="36"/>
    </row>
    <row r="5" ht="15">
      <c r="A5" s="37"/>
    </row>
    <row r="6" s="54" customFormat="1" ht="15">
      <c r="A6" s="66" t="s">
        <v>0</v>
      </c>
    </row>
    <row r="7" s="54" customFormat="1" ht="14.25"/>
    <row r="8" s="54" customFormat="1" ht="15">
      <c r="A8" s="58" t="s">
        <v>1</v>
      </c>
    </row>
    <row r="9" s="54" customFormat="1" ht="14.25">
      <c r="A9" s="54" t="s">
        <v>42</v>
      </c>
    </row>
    <row r="10" spans="1:7" s="54" customFormat="1" ht="14.25">
      <c r="A10" s="162" t="s">
        <v>5</v>
      </c>
      <c r="B10" s="162"/>
      <c r="G10" s="95">
        <v>3091980</v>
      </c>
    </row>
    <row r="11" spans="1:8" s="54" customFormat="1" ht="14.25">
      <c r="A11" s="67" t="s">
        <v>95</v>
      </c>
      <c r="G11" s="95">
        <v>8703132</v>
      </c>
      <c r="H11" s="67"/>
    </row>
    <row r="12" spans="1:7" s="54" customFormat="1" ht="14.25">
      <c r="A12" s="67" t="s">
        <v>2</v>
      </c>
      <c r="F12" s="67"/>
      <c r="G12" s="95"/>
    </row>
    <row r="13" spans="1:7" s="54" customFormat="1" ht="14.25">
      <c r="A13" s="67" t="s">
        <v>3</v>
      </c>
      <c r="G13" s="95">
        <v>29483532</v>
      </c>
    </row>
    <row r="14" spans="1:7" s="54" customFormat="1" ht="14.25">
      <c r="A14" s="162" t="s">
        <v>6</v>
      </c>
      <c r="B14" s="162"/>
      <c r="G14" s="95">
        <v>90000</v>
      </c>
    </row>
    <row r="15" spans="1:7" s="54" customFormat="1" ht="14.25">
      <c r="A15" s="162" t="s">
        <v>7</v>
      </c>
      <c r="B15" s="162"/>
      <c r="G15" s="95">
        <v>0</v>
      </c>
    </row>
    <row r="16" spans="1:7" s="54" customFormat="1" ht="14.25">
      <c r="A16" s="162" t="s">
        <v>32</v>
      </c>
      <c r="B16" s="162"/>
      <c r="G16" s="95">
        <v>0</v>
      </c>
    </row>
    <row r="17" spans="1:7" s="54" customFormat="1" ht="14.25">
      <c r="A17" s="162" t="s">
        <v>47</v>
      </c>
      <c r="B17" s="162"/>
      <c r="C17" s="162"/>
      <c r="G17" s="95">
        <v>6121616</v>
      </c>
    </row>
    <row r="18" spans="2:7" s="54" customFormat="1" ht="14.25">
      <c r="B18" s="63" t="s">
        <v>25</v>
      </c>
      <c r="G18" s="95">
        <v>0</v>
      </c>
    </row>
    <row r="19" spans="1:9" s="54" customFormat="1" ht="15">
      <c r="A19" s="68" t="s">
        <v>4</v>
      </c>
      <c r="G19" s="56">
        <f>SUM(G10:G18)</f>
        <v>47490260</v>
      </c>
      <c r="H19" s="56"/>
      <c r="I19" s="68"/>
    </row>
    <row r="20" s="54" customFormat="1" ht="14.25"/>
    <row r="21" spans="1:2" s="54" customFormat="1" ht="15">
      <c r="A21" s="69" t="s">
        <v>26</v>
      </c>
      <c r="B21" s="63"/>
    </row>
    <row r="22" spans="1:7" s="54" customFormat="1" ht="14.25">
      <c r="A22" s="63" t="s">
        <v>33</v>
      </c>
      <c r="B22" s="63"/>
      <c r="E22" s="64"/>
      <c r="G22" s="95">
        <v>7436520</v>
      </c>
    </row>
    <row r="23" spans="1:7" s="54" customFormat="1" ht="14.25">
      <c r="A23" s="63" t="s">
        <v>34</v>
      </c>
      <c r="B23" s="63"/>
      <c r="E23" s="64"/>
      <c r="G23" s="95">
        <v>5888000</v>
      </c>
    </row>
    <row r="24" spans="1:7" s="54" customFormat="1" ht="14.25">
      <c r="A24" s="63" t="s">
        <v>35</v>
      </c>
      <c r="B24" s="63"/>
      <c r="E24" s="64"/>
      <c r="G24" s="95">
        <v>1577409</v>
      </c>
    </row>
    <row r="25" spans="1:7" s="54" customFormat="1" ht="14.25">
      <c r="A25" s="63" t="s">
        <v>36</v>
      </c>
      <c r="B25" s="63"/>
      <c r="E25" s="64"/>
      <c r="G25" s="95">
        <v>4433310</v>
      </c>
    </row>
    <row r="26" spans="1:7" s="54" customFormat="1" ht="14.25">
      <c r="A26" s="63" t="s">
        <v>37</v>
      </c>
      <c r="B26" s="63"/>
      <c r="G26" s="95">
        <v>7000000</v>
      </c>
    </row>
    <row r="27" spans="1:7" s="54" customFormat="1" ht="14.25">
      <c r="A27" s="158" t="s">
        <v>91</v>
      </c>
      <c r="B27" s="158"/>
      <c r="C27" s="158"/>
      <c r="D27" s="158"/>
      <c r="E27" s="158"/>
      <c r="F27" s="158"/>
      <c r="G27" s="95">
        <v>30600</v>
      </c>
    </row>
    <row r="28" spans="1:9" s="54" customFormat="1" ht="14.25">
      <c r="A28" s="158" t="s">
        <v>94</v>
      </c>
      <c r="B28" s="158"/>
      <c r="C28" s="158"/>
      <c r="D28" s="158"/>
      <c r="E28" s="158"/>
      <c r="F28" s="158"/>
      <c r="G28" s="95">
        <v>5424382</v>
      </c>
      <c r="I28" s="55"/>
    </row>
    <row r="29" spans="1:9" s="54" customFormat="1" ht="14.25">
      <c r="A29" s="78" t="s">
        <v>125</v>
      </c>
      <c r="B29" s="78"/>
      <c r="C29" s="78"/>
      <c r="D29" s="78"/>
      <c r="E29" s="78"/>
      <c r="F29" s="78"/>
      <c r="G29" s="95">
        <v>840800</v>
      </c>
      <c r="I29" s="55"/>
    </row>
    <row r="30" spans="1:9" s="54" customFormat="1" ht="14.25">
      <c r="A30" s="158" t="s">
        <v>128</v>
      </c>
      <c r="B30" s="158"/>
      <c r="C30" s="158"/>
      <c r="D30" s="158"/>
      <c r="E30" s="158"/>
      <c r="G30" s="149">
        <v>12400</v>
      </c>
      <c r="I30" s="55"/>
    </row>
    <row r="31" spans="1:7" s="54" customFormat="1" ht="14.25">
      <c r="A31" s="63" t="s">
        <v>114</v>
      </c>
      <c r="B31" s="63"/>
      <c r="G31" s="95">
        <v>9253000</v>
      </c>
    </row>
    <row r="32" spans="1:9" s="54" customFormat="1" ht="14.25">
      <c r="A32" s="63" t="s">
        <v>115</v>
      </c>
      <c r="B32" s="63"/>
      <c r="G32" s="95">
        <v>14289992</v>
      </c>
      <c r="H32" s="71"/>
      <c r="I32" s="71"/>
    </row>
    <row r="33" spans="1:7" s="54" customFormat="1" ht="14.25">
      <c r="A33" s="63" t="s">
        <v>116</v>
      </c>
      <c r="B33" s="63"/>
      <c r="G33" s="95">
        <v>123120</v>
      </c>
    </row>
    <row r="34" spans="1:7" s="54" customFormat="1" ht="14.25">
      <c r="A34" s="63" t="s">
        <v>135</v>
      </c>
      <c r="B34" s="63"/>
      <c r="G34" s="95">
        <v>6991000</v>
      </c>
    </row>
    <row r="35" spans="1:7" s="54" customFormat="1" ht="14.25">
      <c r="A35" s="158" t="s">
        <v>93</v>
      </c>
      <c r="B35" s="158"/>
      <c r="C35" s="158"/>
      <c r="D35" s="158"/>
      <c r="E35" s="158"/>
      <c r="F35" s="158"/>
      <c r="G35" s="95">
        <v>2568303</v>
      </c>
    </row>
    <row r="36" s="54" customFormat="1" ht="15">
      <c r="H36" s="56"/>
    </row>
    <row r="37" spans="1:8" s="54" customFormat="1" ht="15">
      <c r="A37" s="69" t="s">
        <v>38</v>
      </c>
      <c r="B37" s="63"/>
      <c r="E37" s="64"/>
      <c r="G37" s="56">
        <f>SUM(G22:G35)</f>
        <v>65868836</v>
      </c>
      <c r="H37" s="56"/>
    </row>
    <row r="38" spans="1:8" s="54" customFormat="1" ht="15">
      <c r="A38" s="69"/>
      <c r="B38" s="63"/>
      <c r="E38" s="64"/>
      <c r="G38" s="55"/>
      <c r="H38" s="56"/>
    </row>
    <row r="39" spans="1:6" s="54" customFormat="1" ht="15">
      <c r="A39" s="58" t="s">
        <v>68</v>
      </c>
      <c r="B39" s="58"/>
      <c r="C39" s="58"/>
      <c r="D39" s="58"/>
      <c r="E39" s="58"/>
      <c r="F39" s="58"/>
    </row>
    <row r="40" spans="1:9" s="54" customFormat="1" ht="15">
      <c r="A40" s="54" t="s">
        <v>69</v>
      </c>
      <c r="B40" s="58"/>
      <c r="C40" s="58"/>
      <c r="D40" s="58"/>
      <c r="E40" s="58"/>
      <c r="F40" s="58"/>
      <c r="G40" s="95">
        <v>21857500</v>
      </c>
      <c r="H40" s="71"/>
      <c r="I40" s="71"/>
    </row>
    <row r="41" spans="1:9" s="54" customFormat="1" ht="15">
      <c r="A41" s="54" t="s">
        <v>70</v>
      </c>
      <c r="B41" s="58"/>
      <c r="C41" s="58"/>
      <c r="D41" s="58"/>
      <c r="E41" s="58"/>
      <c r="F41" s="58"/>
      <c r="G41" s="95">
        <v>4800000</v>
      </c>
      <c r="H41" s="71"/>
      <c r="I41" s="71"/>
    </row>
    <row r="42" spans="1:9" s="54" customFormat="1" ht="15.75" customHeight="1">
      <c r="A42" s="158" t="s">
        <v>92</v>
      </c>
      <c r="B42" s="158"/>
      <c r="C42" s="158"/>
      <c r="D42" s="158"/>
      <c r="E42" s="158"/>
      <c r="F42" s="158"/>
      <c r="G42" s="95">
        <v>0</v>
      </c>
      <c r="H42" s="71"/>
      <c r="I42" s="71"/>
    </row>
    <row r="43" spans="1:9" s="54" customFormat="1" ht="15">
      <c r="A43" s="54" t="s">
        <v>117</v>
      </c>
      <c r="B43" s="58"/>
      <c r="C43" s="58"/>
      <c r="D43" s="58"/>
      <c r="E43" s="58"/>
      <c r="F43" s="58"/>
      <c r="G43" s="95">
        <v>5064800</v>
      </c>
      <c r="H43" s="71"/>
      <c r="I43" s="71"/>
    </row>
    <row r="44" spans="1:8" s="54" customFormat="1" ht="15">
      <c r="A44" s="58" t="s">
        <v>71</v>
      </c>
      <c r="B44" s="58"/>
      <c r="C44" s="58"/>
      <c r="D44" s="58"/>
      <c r="E44" s="58"/>
      <c r="F44" s="58"/>
      <c r="G44" s="72">
        <f>SUM(G40:G43)</f>
        <v>31722300</v>
      </c>
      <c r="H44" s="56"/>
    </row>
    <row r="45" spans="1:8" s="54" customFormat="1" ht="15">
      <c r="A45" s="58"/>
      <c r="B45" s="58"/>
      <c r="C45" s="58"/>
      <c r="D45" s="58"/>
      <c r="E45" s="58"/>
      <c r="F45" s="58"/>
      <c r="G45" s="72"/>
      <c r="H45" s="56"/>
    </row>
    <row r="46" s="54" customFormat="1" ht="14.25"/>
    <row r="47" spans="1:7" s="54" customFormat="1" ht="15">
      <c r="A47" s="69" t="s">
        <v>40</v>
      </c>
      <c r="B47" s="69"/>
      <c r="C47" s="58"/>
      <c r="D47" s="58"/>
      <c r="E47" s="84"/>
      <c r="F47" s="58"/>
      <c r="G47" s="96">
        <v>0</v>
      </c>
    </row>
    <row r="48" s="54" customFormat="1" ht="14.25"/>
    <row r="49" s="54" customFormat="1" ht="14.25">
      <c r="G49" s="70"/>
    </row>
    <row r="50" s="54" customFormat="1" ht="14.25"/>
    <row r="51" spans="1:8" s="54" customFormat="1" ht="15">
      <c r="A51" s="58" t="s">
        <v>31</v>
      </c>
      <c r="G51" s="56">
        <f>SUM(G19,G37,M36,G44,G29,G49)</f>
        <v>145922196</v>
      </c>
      <c r="H51" s="56"/>
    </row>
    <row r="52" s="54" customFormat="1" ht="14.25"/>
  </sheetData>
  <sheetProtection/>
  <mergeCells count="13">
    <mergeCell ref="A15:B15"/>
    <mergeCell ref="A3:G3"/>
    <mergeCell ref="A10:B10"/>
    <mergeCell ref="A14:B14"/>
    <mergeCell ref="A1:G1"/>
    <mergeCell ref="A2:G2"/>
    <mergeCell ref="A27:F27"/>
    <mergeCell ref="A28:F28"/>
    <mergeCell ref="A42:F42"/>
    <mergeCell ref="A35:F35"/>
    <mergeCell ref="A17:C17"/>
    <mergeCell ref="A16:B16"/>
    <mergeCell ref="A30:E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35" sqref="E35"/>
    </sheetView>
  </sheetViews>
  <sheetFormatPr defaultColWidth="9.140625" defaultRowHeight="15"/>
  <cols>
    <col min="1" max="7" width="9.140625" style="34" customWidth="1"/>
    <col min="8" max="8" width="13.28125" style="34" customWidth="1"/>
    <col min="9" max="16384" width="9.140625" style="34" customWidth="1"/>
  </cols>
  <sheetData>
    <row r="1" spans="2:9" ht="15.75">
      <c r="B1" s="163" t="s">
        <v>90</v>
      </c>
      <c r="C1" s="163"/>
      <c r="D1" s="163"/>
      <c r="E1" s="163"/>
      <c r="F1" s="163"/>
      <c r="G1" s="163"/>
      <c r="H1" s="163"/>
      <c r="I1" s="163"/>
    </row>
    <row r="2" spans="2:9" ht="15.75">
      <c r="B2" s="163">
        <v>2020</v>
      </c>
      <c r="C2" s="163"/>
      <c r="D2" s="163"/>
      <c r="E2" s="163"/>
      <c r="F2" s="163"/>
      <c r="G2" s="163"/>
      <c r="H2" s="163"/>
      <c r="I2" s="163"/>
    </row>
    <row r="3" spans="2:9" ht="15.75">
      <c r="B3" s="39"/>
      <c r="C3" s="39"/>
      <c r="D3" s="39"/>
      <c r="E3" s="39"/>
      <c r="F3" s="39"/>
      <c r="G3" s="39"/>
      <c r="H3" s="39"/>
      <c r="I3" s="39"/>
    </row>
    <row r="4" spans="1:3" ht="15.75">
      <c r="A4" s="45" t="s">
        <v>102</v>
      </c>
      <c r="C4" s="35" t="s">
        <v>43</v>
      </c>
    </row>
    <row r="6" spans="1:2" ht="15.75">
      <c r="A6" s="34" t="s">
        <v>74</v>
      </c>
      <c r="B6" s="35" t="s">
        <v>0</v>
      </c>
    </row>
    <row r="7" spans="1:8" ht="15">
      <c r="A7" s="54"/>
      <c r="B7" s="54" t="s">
        <v>72</v>
      </c>
      <c r="C7" s="54"/>
      <c r="D7" s="54"/>
      <c r="E7" s="54"/>
      <c r="F7" s="54"/>
      <c r="G7" s="54"/>
      <c r="H7" s="54"/>
    </row>
    <row r="8" spans="1:8" ht="15">
      <c r="A8" s="54"/>
      <c r="B8" s="54" t="s">
        <v>96</v>
      </c>
      <c r="C8" s="54"/>
      <c r="D8" s="54"/>
      <c r="E8" s="54"/>
      <c r="F8" s="54"/>
      <c r="G8" s="54"/>
      <c r="H8" s="54"/>
    </row>
    <row r="9" spans="1:8" ht="15">
      <c r="A9" s="54"/>
      <c r="B9" s="54" t="s">
        <v>186</v>
      </c>
      <c r="C9" s="54"/>
      <c r="D9" s="54"/>
      <c r="E9" s="54"/>
      <c r="F9" s="54"/>
      <c r="G9" s="54"/>
      <c r="H9" s="82">
        <v>0</v>
      </c>
    </row>
    <row r="10" spans="1:8" ht="15">
      <c r="A10" s="54"/>
      <c r="B10" s="54" t="s">
        <v>187</v>
      </c>
      <c r="C10" s="54"/>
      <c r="D10" s="54"/>
      <c r="E10" s="54"/>
      <c r="F10" s="54"/>
      <c r="G10" s="54"/>
      <c r="H10" s="82">
        <v>95968</v>
      </c>
    </row>
    <row r="11" spans="1:8" ht="15">
      <c r="A11" s="54"/>
      <c r="B11" s="54" t="s">
        <v>75</v>
      </c>
      <c r="C11" s="54"/>
      <c r="D11" s="54"/>
      <c r="E11" s="54"/>
      <c r="F11" s="54"/>
      <c r="G11" s="54"/>
      <c r="H11" s="82">
        <v>25911</v>
      </c>
    </row>
    <row r="12" spans="1:8" ht="15">
      <c r="A12" s="54"/>
      <c r="B12" s="54"/>
      <c r="C12" s="54"/>
      <c r="D12" s="54"/>
      <c r="E12" s="54"/>
      <c r="F12" s="54"/>
      <c r="G12" s="54"/>
      <c r="H12" s="78"/>
    </row>
    <row r="13" spans="1:8" ht="15.75">
      <c r="A13" s="54"/>
      <c r="B13" s="54" t="s">
        <v>73</v>
      </c>
      <c r="C13" s="54"/>
      <c r="D13" s="54"/>
      <c r="E13" s="54"/>
      <c r="F13" s="54"/>
      <c r="G13" s="54"/>
      <c r="H13" s="97">
        <f>SUM(H10:H11,)</f>
        <v>121879</v>
      </c>
    </row>
    <row r="14" spans="1:8" ht="15">
      <c r="A14" s="54"/>
      <c r="B14" s="54"/>
      <c r="C14" s="54"/>
      <c r="D14" s="54"/>
      <c r="E14" s="54"/>
      <c r="F14" s="54"/>
      <c r="G14" s="54"/>
      <c r="H14" s="54"/>
    </row>
    <row r="15" spans="1:8" ht="15.75">
      <c r="A15" s="57" t="s">
        <v>102</v>
      </c>
      <c r="B15" s="54"/>
      <c r="C15" s="58" t="s">
        <v>44</v>
      </c>
      <c r="D15" s="54"/>
      <c r="E15" s="54"/>
      <c r="F15" s="54"/>
      <c r="G15" s="54"/>
      <c r="H15" s="54"/>
    </row>
    <row r="16" spans="1:8" ht="15">
      <c r="A16" s="54" t="s">
        <v>74</v>
      </c>
      <c r="B16" s="54" t="s">
        <v>72</v>
      </c>
      <c r="C16" s="54"/>
      <c r="D16" s="54"/>
      <c r="E16" s="54"/>
      <c r="F16" s="54"/>
      <c r="G16" s="54"/>
      <c r="H16" s="54"/>
    </row>
    <row r="17" spans="1:8" ht="15">
      <c r="A17" s="54"/>
      <c r="B17" s="54" t="s">
        <v>188</v>
      </c>
      <c r="C17" s="54"/>
      <c r="D17" s="54"/>
      <c r="E17" s="54"/>
      <c r="F17" s="54"/>
      <c r="G17" s="54"/>
      <c r="H17" s="54"/>
    </row>
    <row r="18" spans="1:8" ht="15">
      <c r="A18" s="54"/>
      <c r="B18" s="54" t="s">
        <v>191</v>
      </c>
      <c r="C18" s="54"/>
      <c r="D18" s="54"/>
      <c r="E18" s="54"/>
      <c r="F18" s="54"/>
      <c r="G18" s="54"/>
      <c r="H18" s="82">
        <v>562859</v>
      </c>
    </row>
    <row r="19" spans="1:8" ht="15">
      <c r="A19" s="54"/>
      <c r="B19" s="54" t="s">
        <v>192</v>
      </c>
      <c r="C19" s="54"/>
      <c r="D19" s="54"/>
      <c r="E19" s="54"/>
      <c r="F19" s="54"/>
      <c r="G19" s="54"/>
      <c r="H19" s="82">
        <v>1899648</v>
      </c>
    </row>
    <row r="20" spans="1:8" ht="15.75">
      <c r="A20" s="54"/>
      <c r="B20" s="54" t="s">
        <v>110</v>
      </c>
      <c r="C20" s="54"/>
      <c r="D20" s="54"/>
      <c r="E20" s="54"/>
      <c r="F20" s="54"/>
      <c r="G20" s="54"/>
      <c r="H20" s="97">
        <f>SUM(H18:H19)</f>
        <v>2462507</v>
      </c>
    </row>
    <row r="21" spans="1:8" ht="15.75">
      <c r="A21" s="54"/>
      <c r="B21" s="54" t="s">
        <v>75</v>
      </c>
      <c r="C21" s="54"/>
      <c r="D21" s="54"/>
      <c r="E21" s="54"/>
      <c r="F21" s="54"/>
      <c r="G21" s="54"/>
      <c r="H21" s="97">
        <f>SUM(H20*0.27)</f>
        <v>664876.89</v>
      </c>
    </row>
    <row r="22" spans="1:8" ht="15">
      <c r="A22" s="54"/>
      <c r="B22" s="54"/>
      <c r="C22" s="54"/>
      <c r="D22" s="54"/>
      <c r="E22" s="54"/>
      <c r="F22" s="54"/>
      <c r="G22" s="54"/>
      <c r="H22" s="54"/>
    </row>
    <row r="23" spans="1:8" ht="15.75">
      <c r="A23" s="54"/>
      <c r="B23" s="54" t="s">
        <v>73</v>
      </c>
      <c r="C23" s="54"/>
      <c r="D23" s="54"/>
      <c r="E23" s="54"/>
      <c r="F23" s="54"/>
      <c r="G23" s="54"/>
      <c r="H23" s="56">
        <f>SUM(H21,H20)</f>
        <v>3127383.89</v>
      </c>
    </row>
    <row r="24" spans="1:8" ht="15">
      <c r="A24" s="54"/>
      <c r="B24" s="54"/>
      <c r="C24" s="54"/>
      <c r="D24" s="54"/>
      <c r="E24" s="54"/>
      <c r="F24" s="54"/>
      <c r="G24" s="54"/>
      <c r="H24" s="54"/>
    </row>
    <row r="26" spans="1:8" ht="15">
      <c r="A26" s="54"/>
      <c r="B26" s="54"/>
      <c r="C26" s="54"/>
      <c r="D26" s="54"/>
      <c r="E26" s="54"/>
      <c r="F26" s="54"/>
      <c r="G26" s="54"/>
      <c r="H26" s="54"/>
    </row>
    <row r="27" spans="1:8" ht="15">
      <c r="A27" s="54"/>
      <c r="B27" s="54"/>
      <c r="C27" s="54"/>
      <c r="D27" s="54"/>
      <c r="E27" s="54"/>
      <c r="F27" s="54"/>
      <c r="G27" s="54"/>
      <c r="H27" s="54"/>
    </row>
    <row r="28" spans="1:8" ht="15.75">
      <c r="A28" s="54"/>
      <c r="B28" s="54"/>
      <c r="C28" s="58" t="s">
        <v>138</v>
      </c>
      <c r="D28" s="54"/>
      <c r="E28" s="54"/>
      <c r="F28" s="54"/>
      <c r="G28" s="54"/>
      <c r="H28" s="54"/>
    </row>
    <row r="29" spans="1:8" ht="15">
      <c r="A29" s="54"/>
      <c r="B29" s="158" t="s">
        <v>193</v>
      </c>
      <c r="C29" s="158"/>
      <c r="D29" s="158"/>
      <c r="E29" s="158"/>
      <c r="F29" s="158"/>
      <c r="G29" s="158"/>
      <c r="H29" s="54"/>
    </row>
    <row r="30" spans="2:8" ht="15.75">
      <c r="B30" s="54" t="s">
        <v>185</v>
      </c>
      <c r="C30" s="54"/>
      <c r="D30" s="54"/>
      <c r="E30" s="54"/>
      <c r="F30" s="54"/>
      <c r="G30" s="54"/>
      <c r="H30" s="97">
        <v>100331</v>
      </c>
    </row>
    <row r="31" spans="1:8" ht="15.75">
      <c r="A31" s="79"/>
      <c r="B31" s="54" t="s">
        <v>75</v>
      </c>
      <c r="C31" s="54"/>
      <c r="D31" s="54"/>
      <c r="E31" s="54"/>
      <c r="F31" s="54"/>
      <c r="G31" s="54"/>
      <c r="H31" s="97">
        <v>27089</v>
      </c>
    </row>
    <row r="32" spans="1:8" ht="15.75">
      <c r="A32" s="79"/>
      <c r="B32" s="54" t="s">
        <v>73</v>
      </c>
      <c r="C32" s="54"/>
      <c r="D32" s="54"/>
      <c r="E32" s="54"/>
      <c r="F32" s="54"/>
      <c r="G32" s="54"/>
      <c r="H32" s="56">
        <f>SUM(H30:H31)</f>
        <v>127420</v>
      </c>
    </row>
    <row r="35" spans="2:4" ht="15">
      <c r="B35" s="54"/>
      <c r="C35" s="54"/>
      <c r="D35" s="54"/>
    </row>
    <row r="36" spans="2:8" ht="15.75">
      <c r="B36" s="54" t="s">
        <v>190</v>
      </c>
      <c r="C36" s="54"/>
      <c r="D36" s="54"/>
      <c r="H36" s="56">
        <v>2658806</v>
      </c>
    </row>
    <row r="37" spans="2:8" ht="15.75">
      <c r="B37" s="54" t="s">
        <v>189</v>
      </c>
      <c r="C37" s="54"/>
      <c r="D37" s="54"/>
      <c r="H37" s="56">
        <v>717877</v>
      </c>
    </row>
    <row r="38" spans="1:8" ht="15.75">
      <c r="A38" s="58" t="s">
        <v>76</v>
      </c>
      <c r="B38" s="58" t="s">
        <v>45</v>
      </c>
      <c r="C38" s="58"/>
      <c r="D38" s="58"/>
      <c r="E38" s="58"/>
      <c r="F38" s="58"/>
      <c r="G38" s="58"/>
      <c r="H38" s="56">
        <f>SUM(H23,H13,H32)</f>
        <v>3376682.89</v>
      </c>
    </row>
  </sheetData>
  <sheetProtection/>
  <mergeCells count="3">
    <mergeCell ref="B1:I1"/>
    <mergeCell ref="B2:I2"/>
    <mergeCell ref="B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11" sqref="F11"/>
    </sheetView>
  </sheetViews>
  <sheetFormatPr defaultColWidth="9.140625" defaultRowHeight="15"/>
  <cols>
    <col min="1" max="4" width="9.140625" style="41" customWidth="1"/>
    <col min="5" max="5" width="16.57421875" style="41" customWidth="1"/>
    <col min="6" max="6" width="14.7109375" style="41" customWidth="1"/>
    <col min="7" max="16384" width="9.140625" style="41" customWidth="1"/>
  </cols>
  <sheetData>
    <row r="1" spans="1:9" s="60" customFormat="1" ht="18">
      <c r="A1" s="59"/>
      <c r="B1" s="59"/>
      <c r="C1" s="59"/>
      <c r="D1" s="59"/>
      <c r="E1" s="59"/>
      <c r="F1" s="59" t="s">
        <v>142</v>
      </c>
      <c r="G1" s="59"/>
      <c r="H1" s="59"/>
      <c r="I1" s="59"/>
    </row>
    <row r="2" spans="1:9" s="60" customFormat="1" ht="18">
      <c r="A2" s="61"/>
      <c r="B2" s="59"/>
      <c r="C2" s="59"/>
      <c r="D2" s="59"/>
      <c r="E2" s="59"/>
      <c r="F2" s="59"/>
      <c r="G2" s="59"/>
      <c r="H2" s="59"/>
      <c r="I2" s="59"/>
    </row>
    <row r="3" spans="1:9" s="60" customFormat="1" ht="18">
      <c r="A3" s="59"/>
      <c r="B3" s="59"/>
      <c r="C3" s="59"/>
      <c r="D3" s="59"/>
      <c r="E3" s="59"/>
      <c r="F3" s="59"/>
      <c r="G3" s="59"/>
      <c r="H3" s="59"/>
      <c r="I3" s="59"/>
    </row>
    <row r="4" spans="1:7" s="60" customFormat="1" ht="15.75">
      <c r="A4" s="155" t="s">
        <v>107</v>
      </c>
      <c r="B4" s="155"/>
      <c r="C4" s="155"/>
      <c r="D4" s="155"/>
      <c r="E4" s="155"/>
      <c r="F4" s="155"/>
      <c r="G4" s="155"/>
    </row>
    <row r="5" spans="1:7" s="60" customFormat="1" ht="15.75">
      <c r="A5" s="155" t="s">
        <v>178</v>
      </c>
      <c r="B5" s="155"/>
      <c r="C5" s="155"/>
      <c r="D5" s="155"/>
      <c r="E5" s="155"/>
      <c r="F5" s="155"/>
      <c r="G5" s="155"/>
    </row>
    <row r="6" spans="1:9" s="60" customFormat="1" ht="18">
      <c r="A6" s="59"/>
      <c r="B6" s="59"/>
      <c r="C6" s="59"/>
      <c r="D6" s="59"/>
      <c r="E6" s="59"/>
      <c r="F6" s="59"/>
      <c r="G6" s="59"/>
      <c r="H6" s="59"/>
      <c r="I6" s="59"/>
    </row>
    <row r="7" spans="1:9" s="60" customFormat="1" ht="18">
      <c r="A7" s="59"/>
      <c r="B7" s="59"/>
      <c r="C7" s="59"/>
      <c r="D7" s="59"/>
      <c r="E7" s="59"/>
      <c r="F7" s="59"/>
      <c r="G7" s="59"/>
      <c r="H7" s="59"/>
      <c r="I7" s="59"/>
    </row>
    <row r="8" spans="1:7" s="62" customFormat="1" ht="14.25">
      <c r="A8" s="164" t="s">
        <v>78</v>
      </c>
      <c r="B8" s="164"/>
      <c r="C8" s="164"/>
      <c r="D8" s="164"/>
      <c r="E8" s="164"/>
      <c r="F8" s="85"/>
      <c r="G8" s="85"/>
    </row>
    <row r="9" spans="1:7" s="62" customFormat="1" ht="14.25">
      <c r="A9" s="85"/>
      <c r="B9" s="85"/>
      <c r="C9" s="85"/>
      <c r="D9" s="85"/>
      <c r="E9" s="85"/>
      <c r="F9" s="85"/>
      <c r="G9" s="85"/>
    </row>
    <row r="10" spans="1:7" s="62" customFormat="1" ht="15" thickBot="1">
      <c r="A10" s="85"/>
      <c r="B10" s="85"/>
      <c r="C10" s="85"/>
      <c r="D10" s="85"/>
      <c r="E10" s="85"/>
      <c r="F10" s="85"/>
      <c r="G10" s="85"/>
    </row>
    <row r="11" spans="1:7" s="62" customFormat="1" ht="15" thickBot="1">
      <c r="A11" s="85"/>
      <c r="B11" s="165" t="s">
        <v>79</v>
      </c>
      <c r="C11" s="166"/>
      <c r="D11" s="86"/>
      <c r="E11" s="86"/>
      <c r="F11" s="93">
        <v>670842</v>
      </c>
      <c r="G11" s="85"/>
    </row>
    <row r="12" spans="1:7" s="62" customFormat="1" ht="15" thickBot="1">
      <c r="A12" s="85"/>
      <c r="B12" s="87" t="s">
        <v>80</v>
      </c>
      <c r="C12" s="88"/>
      <c r="D12" s="88"/>
      <c r="E12" s="88"/>
      <c r="F12" s="94">
        <v>65496</v>
      </c>
      <c r="G12" s="85"/>
    </row>
    <row r="13" spans="1:7" s="62" customFormat="1" ht="15.75" customHeight="1" thickBot="1">
      <c r="A13" s="85"/>
      <c r="B13" s="167" t="s">
        <v>181</v>
      </c>
      <c r="C13" s="168"/>
      <c r="D13" s="168"/>
      <c r="E13" s="169"/>
      <c r="F13" s="94">
        <v>100180</v>
      </c>
      <c r="G13" s="85"/>
    </row>
    <row r="14" spans="1:7" s="62" customFormat="1" ht="15" thickBot="1">
      <c r="A14" s="85"/>
      <c r="B14" s="165" t="s">
        <v>48</v>
      </c>
      <c r="C14" s="166"/>
      <c r="D14" s="88"/>
      <c r="E14" s="88"/>
      <c r="F14" s="94">
        <f>SUM(F11:F13)</f>
        <v>836518</v>
      </c>
      <c r="G14" s="85"/>
    </row>
    <row r="15" s="62" customFormat="1" ht="14.25"/>
    <row r="16" s="62" customFormat="1" ht="14.25"/>
    <row r="17" s="62" customFormat="1" ht="14.25"/>
  </sheetData>
  <sheetProtection/>
  <mergeCells count="6">
    <mergeCell ref="A4:G4"/>
    <mergeCell ref="A5:G5"/>
    <mergeCell ref="A8:E8"/>
    <mergeCell ref="B11:C11"/>
    <mergeCell ref="B14:C14"/>
    <mergeCell ref="B13:E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61.140625" style="0" bestFit="1" customWidth="1"/>
    <col min="2" max="2" width="9.8515625" style="0" customWidth="1"/>
  </cols>
  <sheetData>
    <row r="1" spans="1:3" ht="34.5" customHeight="1">
      <c r="A1" s="170" t="s">
        <v>183</v>
      </c>
      <c r="B1" s="170"/>
      <c r="C1" s="170"/>
    </row>
    <row r="2" spans="1:3" ht="34.5" customHeight="1">
      <c r="A2" s="171" t="s">
        <v>139</v>
      </c>
      <c r="B2" s="171"/>
      <c r="C2" s="171"/>
    </row>
    <row r="3" spans="1:3" ht="34.5" customHeight="1">
      <c r="A3" s="42"/>
      <c r="B3" s="42"/>
      <c r="C3" s="42"/>
    </row>
    <row r="4" spans="1:3" ht="34.5" customHeight="1">
      <c r="A4" s="42" t="s">
        <v>81</v>
      </c>
      <c r="B4" s="90">
        <v>2</v>
      </c>
      <c r="C4" s="42" t="s">
        <v>82</v>
      </c>
    </row>
    <row r="5" spans="1:3" ht="34.5" customHeight="1">
      <c r="A5" s="42" t="s">
        <v>83</v>
      </c>
      <c r="B5" s="90">
        <v>1</v>
      </c>
      <c r="C5" s="42" t="s">
        <v>82</v>
      </c>
    </row>
    <row r="6" spans="1:3" ht="34.5" customHeight="1">
      <c r="A6" s="42" t="s">
        <v>84</v>
      </c>
      <c r="B6" s="90">
        <v>1</v>
      </c>
      <c r="C6" s="42" t="s">
        <v>82</v>
      </c>
    </row>
    <row r="7" spans="1:3" ht="34.5" customHeight="1">
      <c r="A7" s="42" t="s">
        <v>108</v>
      </c>
      <c r="B7" s="90">
        <v>1</v>
      </c>
      <c r="C7" s="42" t="s">
        <v>82</v>
      </c>
    </row>
    <row r="8" spans="1:3" ht="34.5" customHeight="1">
      <c r="A8" s="42" t="s">
        <v>184</v>
      </c>
      <c r="B8" s="90">
        <v>1</v>
      </c>
      <c r="C8" s="42" t="s">
        <v>82</v>
      </c>
    </row>
    <row r="9" spans="1:3" ht="34.5" customHeight="1">
      <c r="A9" s="42" t="s">
        <v>85</v>
      </c>
      <c r="B9" s="90">
        <v>2</v>
      </c>
      <c r="C9" s="42" t="s">
        <v>82</v>
      </c>
    </row>
    <row r="10" spans="1:3" ht="34.5" customHeight="1">
      <c r="A10" s="42" t="s">
        <v>86</v>
      </c>
      <c r="B10" s="90">
        <v>1</v>
      </c>
      <c r="C10" s="42" t="s">
        <v>82</v>
      </c>
    </row>
    <row r="11" spans="1:3" ht="34.5" customHeight="1">
      <c r="A11" s="42" t="s">
        <v>109</v>
      </c>
      <c r="B11" s="90">
        <v>1</v>
      </c>
      <c r="C11" s="42" t="s">
        <v>87</v>
      </c>
    </row>
    <row r="12" spans="1:3" ht="34.5" customHeight="1">
      <c r="A12" s="43" t="s">
        <v>61</v>
      </c>
      <c r="B12" s="91">
        <f>SUM(B4:B11)</f>
        <v>10</v>
      </c>
      <c r="C12" s="43" t="s">
        <v>82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H6" sqref="H6:I6"/>
    </sheetView>
  </sheetViews>
  <sheetFormatPr defaultColWidth="9.140625" defaultRowHeight="15"/>
  <cols>
    <col min="1" max="1" width="61.140625" style="0" bestFit="1" customWidth="1"/>
    <col min="2" max="2" width="9.8515625" style="0" customWidth="1"/>
  </cols>
  <sheetData>
    <row r="1" spans="1:3" ht="34.5" customHeight="1">
      <c r="A1" s="170" t="s">
        <v>136</v>
      </c>
      <c r="B1" s="170"/>
      <c r="C1" s="170"/>
    </row>
    <row r="2" spans="1:3" ht="34.5" customHeight="1">
      <c r="A2" s="170" t="s">
        <v>182</v>
      </c>
      <c r="B2" s="170"/>
      <c r="C2" s="170"/>
    </row>
    <row r="3" spans="1:3" ht="34.5" customHeight="1">
      <c r="A3" s="172" t="s">
        <v>140</v>
      </c>
      <c r="B3" s="171"/>
      <c r="C3" s="171"/>
    </row>
    <row r="4" spans="1:3" ht="34.5" customHeight="1">
      <c r="A4" s="89"/>
      <c r="B4" s="89"/>
      <c r="C4" s="89"/>
    </row>
    <row r="5" spans="1:3" ht="34.5" customHeight="1">
      <c r="A5" s="89"/>
      <c r="B5" s="89"/>
      <c r="C5" s="89"/>
    </row>
    <row r="6" spans="1:3" ht="34.5" customHeight="1">
      <c r="A6" s="43" t="s">
        <v>88</v>
      </c>
      <c r="B6" s="91">
        <v>7</v>
      </c>
      <c r="C6" s="43" t="s">
        <v>82</v>
      </c>
    </row>
    <row r="7" spans="1:3" ht="18">
      <c r="A7" s="43" t="s">
        <v>137</v>
      </c>
      <c r="B7" s="91">
        <v>2</v>
      </c>
      <c r="C7" s="43" t="s">
        <v>82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Kimle és Károlyháza körjegyzősége</dc:creator>
  <cp:keywords/>
  <dc:description/>
  <cp:lastModifiedBy>Körjegyző</cp:lastModifiedBy>
  <cp:lastPrinted>2020-01-31T11:19:33Z</cp:lastPrinted>
  <dcterms:created xsi:type="dcterms:W3CDTF">2011-01-10T08:15:39Z</dcterms:created>
  <dcterms:modified xsi:type="dcterms:W3CDTF">2020-02-03T11:34:26Z</dcterms:modified>
  <cp:category/>
  <cp:version/>
  <cp:contentType/>
  <cp:contentStatus/>
</cp:coreProperties>
</file>