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KIADÁSI FŐTÁBLA" sheetId="1" r:id="rId1"/>
    <sheet name="óvoda" sheetId="2" r:id="rId2"/>
    <sheet name="felúj., beruházás" sheetId="3" r:id="rId3"/>
    <sheet name="civilsz." sheetId="4" r:id="rId4"/>
  </sheets>
  <definedNames>
    <definedName name="_xlnm.Print_Area" localSheetId="3">'civilsz.'!$A$1:$C$20</definedName>
    <definedName name="_xlnm.Print_Area" localSheetId="0">'KIADÁSI FŐTÁBLA'!$A$1:$D$63</definedName>
  </definedNames>
  <calcPr fullCalcOnLoad="1"/>
</workbook>
</file>

<file path=xl/sharedStrings.xml><?xml version="1.0" encoding="utf-8"?>
<sst xmlns="http://schemas.openxmlformats.org/spreadsheetml/2006/main" count="170" uniqueCount="135">
  <si>
    <t>KIADÁSOK</t>
  </si>
  <si>
    <t>Kiadások</t>
  </si>
  <si>
    <t>ÁSVÁNYRÁRÓ KÖZSÉG ÖNKORMÁNYZATA</t>
  </si>
  <si>
    <t>Eredeti előirányzat</t>
  </si>
  <si>
    <t>Törvény szerinti illetmények, munkabérek (K1101)</t>
  </si>
  <si>
    <t>Céljuttatás, projektprémium (K1103)</t>
  </si>
  <si>
    <t>Béren kívüli juttatások (K1107)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</si>
  <si>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</si>
  <si>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</si>
  <si>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</si>
  <si>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</si>
  <si>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</si>
  <si>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</si>
  <si>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</si>
  <si>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</si>
  <si>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</si>
  <si>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</si>
  <si>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</si>
  <si>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</si>
  <si>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Működési célú előzetesen felszámított általános forgalmi adó (K351)</t>
  </si>
  <si>
    <t>Fizetendő általános forgalmi adó  (K352)</t>
  </si>
  <si>
    <t>Egyéb dologi kiadások (K355)</t>
  </si>
  <si>
    <t>Dologi kiadások (=31+34+45+48+59) (K3)</t>
  </si>
  <si>
    <t>ebből: egyházi jogi személyek (K512)</t>
  </si>
  <si>
    <t>ebből: egyéb civil szervezetek (K512)</t>
  </si>
  <si>
    <t>ebből: egyéb vállalkozások (K512)</t>
  </si>
  <si>
    <t>Államháztartáson belüli megelőlegezések visszafizetése (K914)</t>
  </si>
  <si>
    <t>Központi, irányító szervi támogatások folyósítása (K915)</t>
  </si>
  <si>
    <t>Foglalkoztatottak egyéb személyi juttatásai  (K1113)</t>
  </si>
  <si>
    <t>Személyi juttatások (K1)</t>
  </si>
  <si>
    <t>Munkaadókat terhelő járulékok és szociális hozzájárulási adó (K2)</t>
  </si>
  <si>
    <t>Bérleti és lízing díjak  (K333)</t>
  </si>
  <si>
    <t>Közvetített szolgáltatások   (K335)</t>
  </si>
  <si>
    <t>Egyéb szolgáltatások  (K337)</t>
  </si>
  <si>
    <t>Szociális juttatások (K48)</t>
  </si>
  <si>
    <t>Ellátottak pénzbeli juttatásai (K4)</t>
  </si>
  <si>
    <t>ebből:</t>
  </si>
  <si>
    <t>működési célú támogatások államháztartáson kívülre (K512)</t>
  </si>
  <si>
    <t>működési célú támogatások államháztartáson belülre (K506)</t>
  </si>
  <si>
    <t>működési célú kiadások(K5)</t>
  </si>
  <si>
    <t>Ingatlanok beruházások (K62)</t>
  </si>
  <si>
    <t>Informatikai beruházások (K63)</t>
  </si>
  <si>
    <t>Egyéb tárgyi eszköz beruházások (K64)</t>
  </si>
  <si>
    <t>Beruházási célú előzetesen felszámított ÁFA (K67)</t>
  </si>
  <si>
    <t>Felhalmozási célú visszatérítendő támogatások, kölcsönök nyújtása államháztartáson kívülre(K86)</t>
  </si>
  <si>
    <t>Egyéb felhalmozási célú kiadások  (K8)</t>
  </si>
  <si>
    <t>KIADÁSOK ÖSSZESEN</t>
  </si>
  <si>
    <t>Beruházások (K6)</t>
  </si>
  <si>
    <t>Ingatlanok felújitása (K71)</t>
  </si>
  <si>
    <t>Informatikai felújítása  (K72)</t>
  </si>
  <si>
    <t>Felújítási célú előzetesen felszámított ÁFA (K74)</t>
  </si>
  <si>
    <t>tárgyi eszköz felújítások (K73)</t>
  </si>
  <si>
    <t>Felújítások (K7)</t>
  </si>
  <si>
    <t>ÁSVÁNYRÁRÓI TÜNDÉKERT ÓVODA ÉS EGYSÉGES ÓVODA , MINI BÖLCSÖDE</t>
  </si>
  <si>
    <t>Megnevezés</t>
  </si>
  <si>
    <t xml:space="preserve">        óvoda</t>
  </si>
  <si>
    <t xml:space="preserve">     mini bölcsőde</t>
  </si>
  <si>
    <t>Személyi juttatások ) (K1)</t>
  </si>
  <si>
    <t>Munkaadókat terhelő járulékok és szociális hozzájárulási adó  (K2)</t>
  </si>
  <si>
    <t>Egyéb szolgáltatások (K337)</t>
  </si>
  <si>
    <t>Dologi kiadások (K3)</t>
  </si>
  <si>
    <t>Egyéb tárgyi eszközök beszerzése, létesítése (K64)</t>
  </si>
  <si>
    <t>Beruházási célú előzetesen felszámított általános forgalmi adó (K67)</t>
  </si>
  <si>
    <t>Költségvetési kiadások  (K1-K8)</t>
  </si>
  <si>
    <t>Bevételek</t>
  </si>
  <si>
    <t>Egyéb kapott (járó) kamatok és kamatjellegű bevételek (B4082)</t>
  </si>
  <si>
    <t>Előző év költségvetési maradványának igénybevétele (B8131)</t>
  </si>
  <si>
    <t>Finanszírozási bevételek (=23+29+30+31) (B8)</t>
  </si>
  <si>
    <t>Bevételek összesen:</t>
  </si>
  <si>
    <t>(Ft-ban)</t>
  </si>
  <si>
    <t>Működési bevételek (B4)</t>
  </si>
  <si>
    <t>irányító szervi támogatás-normativa (B816)</t>
  </si>
  <si>
    <t>irányító szervi támogatás-önk.kieg.(B816)</t>
  </si>
  <si>
    <t>Megbízási dijak (K122)</t>
  </si>
  <si>
    <t>előző évi elszámolásából származó kiadások (K5021)</t>
  </si>
  <si>
    <t>ebből: térségi fejlesztési tanácsok/Szigetköz Felső Duna-mente</t>
  </si>
  <si>
    <t>ebből: Mosonmagyaróvári Térségi Társulás</t>
  </si>
  <si>
    <t>felhalmozási célú támogatások államháztartáson belülre (K84) (MTT)</t>
  </si>
  <si>
    <t>062020</t>
  </si>
  <si>
    <t>ebből: BURSA ösztöndijak (központi ktgv,sz)</t>
  </si>
  <si>
    <t>Közlekedési ktg.térités (K1109)</t>
  </si>
  <si>
    <t>Bike &amp; Boot</t>
  </si>
  <si>
    <t xml:space="preserve"> (kieg. felmerülő pótmunkákhoz, beruházásokhoz)</t>
  </si>
  <si>
    <t>Módosított előirányzat</t>
  </si>
  <si>
    <t>Egyéb működési bevételek (B411)</t>
  </si>
  <si>
    <t>kieg. felmerülő pótmunkákhoz, nem terv.beruházásokhoz</t>
  </si>
  <si>
    <t>előirányzat-módosítás  2020 . November</t>
  </si>
  <si>
    <t xml:space="preserve">Módosított előirányzat </t>
  </si>
  <si>
    <t>2020.november</t>
  </si>
  <si>
    <t>Reklám (K342)</t>
  </si>
  <si>
    <t>Jutalom  (K1103)</t>
  </si>
  <si>
    <t>Ruházati ktgtérítés (K1108)</t>
  </si>
  <si>
    <t>előirányzat-módosítás 2020.november</t>
  </si>
  <si>
    <t>Beruházások és felújítások bemutatása:</t>
  </si>
  <si>
    <t xml:space="preserve"> előirányzat </t>
  </si>
  <si>
    <t xml:space="preserve">Felújítások összesen: </t>
  </si>
  <si>
    <t>óvoda bővítés költségei</t>
  </si>
  <si>
    <t>óvodai konyha eszköz besz.</t>
  </si>
  <si>
    <t>EKG orvosi rendelőbe</t>
  </si>
  <si>
    <t xml:space="preserve">egyéb kisértékű beruh. </t>
  </si>
  <si>
    <t>Beruházások összesen</t>
  </si>
  <si>
    <t>2020. november előirányzat-módosítás</t>
  </si>
  <si>
    <t>előirányzat módosítás 2020.november</t>
  </si>
  <si>
    <t xml:space="preserve">forditott ÁFA </t>
  </si>
  <si>
    <t xml:space="preserve">fizetendő ÁFA </t>
  </si>
  <si>
    <t>nem nevesített  ( ÁFÁval növelt)</t>
  </si>
  <si>
    <r>
      <rPr>
        <b/>
        <sz val="11"/>
        <color indexed="8"/>
        <rFont val="Arial"/>
        <family val="2"/>
      </rPr>
      <t>Magyar Faluprogram</t>
    </r>
    <r>
      <rPr>
        <sz val="11"/>
        <color indexed="8"/>
        <rFont val="Arial"/>
        <family val="2"/>
      </rPr>
      <t xml:space="preserve"> keretében </t>
    </r>
    <r>
      <rPr>
        <b/>
        <sz val="11"/>
        <color indexed="8"/>
        <rFont val="Arial"/>
        <family val="2"/>
      </rPr>
      <t>Kossuth u</t>
    </r>
    <r>
      <rPr>
        <sz val="11"/>
        <color indexed="8"/>
        <rFont val="Arial"/>
        <family val="2"/>
      </rPr>
      <t xml:space="preserve">. felújítása  </t>
    </r>
  </si>
  <si>
    <r>
      <rPr>
        <b/>
        <sz val="11"/>
        <color indexed="8"/>
        <rFont val="Arial"/>
        <family val="2"/>
      </rPr>
      <t>Magyar Faluprogram</t>
    </r>
    <r>
      <rPr>
        <sz val="11"/>
        <color indexed="8"/>
        <rFont val="Arial"/>
        <family val="2"/>
      </rPr>
      <t xml:space="preserve"> keretében </t>
    </r>
    <r>
      <rPr>
        <b/>
        <sz val="11"/>
        <color indexed="8"/>
        <rFont val="Arial"/>
        <family val="2"/>
      </rPr>
      <t>Deák Ferenc u</t>
    </r>
    <r>
      <rPr>
        <sz val="11"/>
        <color indexed="8"/>
        <rFont val="Arial"/>
        <family val="2"/>
      </rPr>
      <t xml:space="preserve">. felújítása  </t>
    </r>
  </si>
  <si>
    <r>
      <rPr>
        <b/>
        <sz val="11"/>
        <color indexed="8"/>
        <rFont val="Arial"/>
        <family val="2"/>
      </rPr>
      <t>Magyar Faluprogram</t>
    </r>
    <r>
      <rPr>
        <sz val="11"/>
        <color indexed="8"/>
        <rFont val="Arial"/>
        <family val="2"/>
      </rPr>
      <t xml:space="preserve"> keretében </t>
    </r>
    <r>
      <rPr>
        <b/>
        <sz val="11"/>
        <color indexed="8"/>
        <rFont val="Arial"/>
        <family val="2"/>
      </rPr>
      <t>Deák Ferenc u</t>
    </r>
    <r>
      <rPr>
        <sz val="11"/>
        <color indexed="8"/>
        <rFont val="Arial"/>
        <family val="2"/>
      </rPr>
      <t>. parkoló kialakítása</t>
    </r>
  </si>
  <si>
    <r>
      <t xml:space="preserve">Aktív viziturisztika </t>
    </r>
    <r>
      <rPr>
        <b/>
        <sz val="11"/>
        <color indexed="8"/>
        <rFont val="Arial"/>
        <family val="2"/>
      </rPr>
      <t>TOP-1.2.1-15-GM1-2016-00015</t>
    </r>
  </si>
  <si>
    <r>
      <t xml:space="preserve">Új Egészségház létesítése  </t>
    </r>
    <r>
      <rPr>
        <b/>
        <sz val="11"/>
        <color indexed="8"/>
        <rFont val="Arial"/>
        <family val="2"/>
      </rPr>
      <t>TOP-4.1.1-15GM1-2016-00033</t>
    </r>
  </si>
  <si>
    <t xml:space="preserve">Felújítás </t>
  </si>
  <si>
    <t xml:space="preserve">Beruházás </t>
  </si>
  <si>
    <r>
      <rPr>
        <b/>
        <sz val="11"/>
        <color indexed="8"/>
        <rFont val="Arial"/>
        <family val="2"/>
      </rPr>
      <t>Magyar Faluprogram</t>
    </r>
    <r>
      <rPr>
        <sz val="11"/>
        <color indexed="8"/>
        <rFont val="Arial"/>
        <family val="2"/>
      </rPr>
      <t xml:space="preserve"> keretében </t>
    </r>
    <r>
      <rPr>
        <b/>
        <sz val="11"/>
        <color indexed="8"/>
        <rFont val="Arial"/>
        <family val="2"/>
      </rPr>
      <t>Óvodai játszóudvar fejlesztése</t>
    </r>
    <r>
      <rPr>
        <sz val="11"/>
        <color indexed="8"/>
        <rFont val="Arial"/>
        <family val="2"/>
      </rPr>
      <t xml:space="preserve"> (kerítés építés)</t>
    </r>
  </si>
  <si>
    <r>
      <rPr>
        <b/>
        <sz val="11"/>
        <color indexed="8"/>
        <rFont val="Arial"/>
        <family val="2"/>
      </rPr>
      <t>Magyar Faluprogram</t>
    </r>
    <r>
      <rPr>
        <sz val="11"/>
        <color indexed="8"/>
        <rFont val="Arial"/>
        <family val="2"/>
      </rPr>
      <t xml:space="preserve"> keretében </t>
    </r>
    <r>
      <rPr>
        <b/>
        <sz val="11"/>
        <color indexed="8"/>
        <rFont val="Arial"/>
        <family val="2"/>
      </rPr>
      <t>Óvodai játszóudvar fejlesztése</t>
    </r>
    <r>
      <rPr>
        <sz val="11"/>
        <color indexed="8"/>
        <rFont val="Arial"/>
        <family val="2"/>
      </rPr>
      <t xml:space="preserve"> (kerítés felúj.)</t>
    </r>
  </si>
  <si>
    <t>Nagytérségi Hulladékgazdálkodás</t>
  </si>
  <si>
    <t>Működési célú kölcsön ÁHT kivülre (K508)</t>
  </si>
  <si>
    <t xml:space="preserve"> ÁFA </t>
  </si>
  <si>
    <t>Módosított előirányzat 2020.11.</t>
  </si>
  <si>
    <t>Módosított előirányzat 2020.06.30</t>
  </si>
  <si>
    <t>Ásványráró, 2020.11.16</t>
  </si>
  <si>
    <t>Ásványráró Község Önkormányzata</t>
  </si>
  <si>
    <t>84031                          Civil szervezetek működési támogatása</t>
  </si>
  <si>
    <t>Kiadás</t>
  </si>
  <si>
    <t>Pávakör támogatása</t>
  </si>
  <si>
    <t>Sportegyesület (üzemanyagot nem tartalmazza)</t>
  </si>
  <si>
    <t>Rákóczi Szövetség</t>
  </si>
  <si>
    <t>Vadvirág Ny.K</t>
  </si>
  <si>
    <t>ÖPTE</t>
  </si>
  <si>
    <t>Kiadás összesen:</t>
  </si>
  <si>
    <t xml:space="preserve">eredeti </t>
  </si>
  <si>
    <t>módosított</t>
  </si>
  <si>
    <t>Alapítvány támogatás -</t>
  </si>
  <si>
    <t>Ásványráró Jővöje Alapitvány</t>
  </si>
  <si>
    <t>ÖPTE (védőruha biztosítása formájában)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</si>
</sst>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0.0"/>
    <numFmt numFmtId="175" formatCode="0.000"/>
    <numFmt numFmtId="176" formatCode="[$-40E]yyyy\.\ mmmm\ d\."/>
    <numFmt numFmtId="177" formatCode="#,##0\ _F_t"/>
    <numFmt numFmtId="178" formatCode="[$¥€-2]\ #\ ##,000_);[Red]\([$€-2]\ #\ ##,000\)"/>
    <numFmt numFmtId="179" formatCode="&quot;H-&quot;00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name val="MS Sans Serif"/>
      <family val="0"/>
    </font>
    <font>
      <sz val="8"/>
      <name val="Calibri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57">
      <alignment/>
      <protection/>
    </xf>
    <xf numFmtId="3" fontId="2" fillId="0" borderId="0" xfId="57" applyNumberFormat="1">
      <alignment/>
      <protection/>
    </xf>
    <xf numFmtId="0" fontId="3" fillId="0" borderId="0" xfId="57" applyFont="1" applyAlignment="1">
      <alignment horizontal="center"/>
      <protection/>
    </xf>
    <xf numFmtId="0" fontId="53" fillId="0" borderId="0" xfId="0" applyFont="1" applyAlignment="1">
      <alignment/>
    </xf>
    <xf numFmtId="0" fontId="5" fillId="0" borderId="10" xfId="57" applyFont="1" applyBorder="1">
      <alignment/>
      <protection/>
    </xf>
    <xf numFmtId="0" fontId="2" fillId="0" borderId="10" xfId="59" applyFont="1" applyBorder="1" applyAlignment="1">
      <alignment horizontal="left" vertical="top" wrapText="1"/>
      <protection/>
    </xf>
    <xf numFmtId="0" fontId="5" fillId="6" borderId="10" xfId="59" applyFont="1" applyFill="1" applyBorder="1" applyAlignment="1">
      <alignment horizontal="left" vertical="top" wrapText="1"/>
      <protection/>
    </xf>
    <xf numFmtId="0" fontId="5" fillId="6" borderId="10" xfId="59" applyFont="1" applyFill="1" applyBorder="1" applyAlignment="1">
      <alignment horizontal="left" vertical="top" wrapText="1"/>
      <protection/>
    </xf>
    <xf numFmtId="3" fontId="5" fillId="6" borderId="10" xfId="57" applyNumberFormat="1" applyFont="1" applyFill="1" applyBorder="1">
      <alignment/>
      <protection/>
    </xf>
    <xf numFmtId="0" fontId="4" fillId="0" borderId="0" xfId="58" applyFont="1">
      <alignment/>
      <protection/>
    </xf>
    <xf numFmtId="3" fontId="4" fillId="0" borderId="0" xfId="58" applyNumberFormat="1" applyFont="1">
      <alignment/>
      <protection/>
    </xf>
    <xf numFmtId="171" fontId="2" fillId="0" borderId="0" xfId="40" applyNumberFormat="1" applyFont="1" applyFill="1" applyBorder="1" applyAlignment="1">
      <alignment/>
    </xf>
    <xf numFmtId="0" fontId="2" fillId="0" borderId="0" xfId="58" applyFont="1">
      <alignment/>
      <protection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59" applyFont="1" applyBorder="1" applyAlignment="1">
      <alignment horizontal="left" vertical="top" wrapText="1"/>
      <protection/>
    </xf>
    <xf numFmtId="0" fontId="49" fillId="6" borderId="0" xfId="0" applyFont="1" applyFill="1" applyAlignment="1">
      <alignment/>
    </xf>
    <xf numFmtId="3" fontId="2" fillId="34" borderId="11" xfId="59" applyNumberFormat="1" applyFont="1" applyFill="1" applyBorder="1" applyAlignment="1">
      <alignment horizontal="right" vertical="top" wrapText="1"/>
      <protection/>
    </xf>
    <xf numFmtId="3" fontId="2" fillId="0" borderId="11" xfId="59" applyNumberFormat="1" applyFont="1" applyBorder="1" applyAlignment="1">
      <alignment horizontal="right" vertical="top" wrapText="1"/>
      <protection/>
    </xf>
    <xf numFmtId="3" fontId="5" fillId="6" borderId="11" xfId="59" applyNumberFormat="1" applyFont="1" applyFill="1" applyBorder="1" applyAlignment="1">
      <alignment horizontal="right" vertical="top" wrapText="1"/>
      <protection/>
    </xf>
    <xf numFmtId="3" fontId="5" fillId="6" borderId="11" xfId="59" applyNumberFormat="1" applyFont="1" applyFill="1" applyBorder="1" applyAlignment="1">
      <alignment horizontal="right" vertical="top" wrapText="1"/>
      <protection/>
    </xf>
    <xf numFmtId="3" fontId="2" fillId="0" borderId="11" xfId="59" applyNumberFormat="1" applyFont="1" applyBorder="1" applyAlignment="1">
      <alignment horizontal="right" vertical="top" wrapText="1"/>
      <protection/>
    </xf>
    <xf numFmtId="3" fontId="5" fillId="0" borderId="11" xfId="59" applyNumberFormat="1" applyFont="1" applyBorder="1" applyAlignment="1">
      <alignment horizontal="right" vertical="top" wrapText="1"/>
      <protection/>
    </xf>
    <xf numFmtId="42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2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14" fontId="4" fillId="33" borderId="10" xfId="0" applyNumberFormat="1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top" wrapText="1"/>
    </xf>
    <xf numFmtId="3" fontId="9" fillId="0" borderId="11" xfId="59" applyNumberFormat="1" applyFont="1" applyBorder="1" applyAlignment="1">
      <alignment horizontal="right" vertical="top" wrapText="1"/>
      <protection/>
    </xf>
    <xf numFmtId="3" fontId="2" fillId="34" borderId="10" xfId="59" applyNumberFormat="1" applyFont="1" applyFill="1" applyBorder="1" applyAlignment="1">
      <alignment horizontal="right" vertical="top" wrapText="1"/>
      <protection/>
    </xf>
    <xf numFmtId="3" fontId="2" fillId="0" borderId="10" xfId="59" applyNumberFormat="1" applyFont="1" applyBorder="1" applyAlignment="1">
      <alignment horizontal="right" vertical="top" wrapText="1"/>
      <protection/>
    </xf>
    <xf numFmtId="3" fontId="5" fillId="6" borderId="10" xfId="59" applyNumberFormat="1" applyFont="1" applyFill="1" applyBorder="1" applyAlignment="1">
      <alignment horizontal="right" vertical="top" wrapText="1"/>
      <protection/>
    </xf>
    <xf numFmtId="3" fontId="9" fillId="0" borderId="10" xfId="59" applyNumberFormat="1" applyFont="1" applyBorder="1" applyAlignment="1">
      <alignment horizontal="right" vertical="top" wrapText="1"/>
      <protection/>
    </xf>
    <xf numFmtId="3" fontId="5" fillId="6" borderId="10" xfId="59" applyNumberFormat="1" applyFont="1" applyFill="1" applyBorder="1" applyAlignment="1">
      <alignment horizontal="right" vertical="top" wrapText="1"/>
      <protection/>
    </xf>
    <xf numFmtId="3" fontId="2" fillId="0" borderId="10" xfId="59" applyNumberFormat="1" applyFont="1" applyBorder="1" applyAlignment="1">
      <alignment horizontal="right" vertical="top" wrapText="1"/>
      <protection/>
    </xf>
    <xf numFmtId="3" fontId="5" fillId="0" borderId="10" xfId="59" applyNumberFormat="1" applyFont="1" applyBorder="1" applyAlignment="1">
      <alignment horizontal="right" vertical="top" wrapText="1"/>
      <protection/>
    </xf>
    <xf numFmtId="14" fontId="4" fillId="33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0" fontId="49" fillId="0" borderId="0" xfId="0" applyFont="1" applyAlignment="1">
      <alignment/>
    </xf>
    <xf numFmtId="6" fontId="53" fillId="0" borderId="0" xfId="0" applyNumberFormat="1" applyFont="1" applyAlignment="1">
      <alignment/>
    </xf>
    <xf numFmtId="0" fontId="53" fillId="0" borderId="12" xfId="0" applyFont="1" applyBorder="1" applyAlignment="1">
      <alignment/>
    </xf>
    <xf numFmtId="49" fontId="53" fillId="0" borderId="13" xfId="0" applyNumberFormat="1" applyFont="1" applyBorder="1" applyAlignment="1">
      <alignment/>
    </xf>
    <xf numFmtId="6" fontId="53" fillId="0" borderId="14" xfId="0" applyNumberFormat="1" applyFont="1" applyBorder="1" applyAlignment="1">
      <alignment/>
    </xf>
    <xf numFmtId="0" fontId="53" fillId="0" borderId="15" xfId="0" applyFont="1" applyBorder="1" applyAlignment="1">
      <alignment wrapText="1"/>
    </xf>
    <xf numFmtId="6" fontId="53" fillId="0" borderId="16" xfId="0" applyNumberFormat="1" applyFont="1" applyBorder="1" applyAlignment="1">
      <alignment/>
    </xf>
    <xf numFmtId="0" fontId="53" fillId="0" borderId="17" xfId="0" applyFont="1" applyBorder="1" applyAlignment="1">
      <alignment wrapText="1"/>
    </xf>
    <xf numFmtId="0" fontId="0" fillId="0" borderId="0" xfId="0" applyBorder="1" applyAlignment="1">
      <alignment/>
    </xf>
    <xf numFmtId="6" fontId="53" fillId="0" borderId="18" xfId="0" applyNumberFormat="1" applyFont="1" applyBorder="1" applyAlignment="1">
      <alignment/>
    </xf>
    <xf numFmtId="0" fontId="53" fillId="0" borderId="19" xfId="0" applyFont="1" applyBorder="1" applyAlignment="1">
      <alignment wrapText="1"/>
    </xf>
    <xf numFmtId="6" fontId="53" fillId="0" borderId="20" xfId="0" applyNumberFormat="1" applyFont="1" applyBorder="1" applyAlignment="1">
      <alignment horizontal="center"/>
    </xf>
    <xf numFmtId="6" fontId="53" fillId="0" borderId="21" xfId="0" applyNumberFormat="1" applyFont="1" applyBorder="1" applyAlignment="1">
      <alignment/>
    </xf>
    <xf numFmtId="0" fontId="53" fillId="0" borderId="0" xfId="0" applyFont="1" applyBorder="1" applyAlignment="1">
      <alignment wrapText="1"/>
    </xf>
    <xf numFmtId="6" fontId="0" fillId="0" borderId="0" xfId="0" applyNumberFormat="1" applyBorder="1" applyAlignment="1">
      <alignment horizontal="center"/>
    </xf>
    <xf numFmtId="6" fontId="0" fillId="0" borderId="22" xfId="0" applyNumberFormat="1" applyBorder="1" applyAlignment="1">
      <alignment horizontal="center"/>
    </xf>
    <xf numFmtId="6" fontId="0" fillId="0" borderId="23" xfId="0" applyNumberFormat="1" applyBorder="1" applyAlignment="1">
      <alignment horizontal="center"/>
    </xf>
    <xf numFmtId="49" fontId="53" fillId="0" borderId="24" xfId="0" applyNumberFormat="1" applyFont="1" applyBorder="1" applyAlignment="1">
      <alignment/>
    </xf>
    <xf numFmtId="6" fontId="53" fillId="0" borderId="24" xfId="0" applyNumberFormat="1" applyFont="1" applyBorder="1" applyAlignment="1">
      <alignment/>
    </xf>
    <xf numFmtId="6" fontId="53" fillId="0" borderId="25" xfId="0" applyNumberFormat="1" applyFont="1" applyBorder="1" applyAlignment="1">
      <alignment/>
    </xf>
    <xf numFmtId="6" fontId="53" fillId="0" borderId="26" xfId="0" applyNumberFormat="1" applyFont="1" applyBorder="1" applyAlignment="1">
      <alignment/>
    </xf>
    <xf numFmtId="0" fontId="0" fillId="0" borderId="0" xfId="0" applyAlignment="1">
      <alignment wrapText="1"/>
    </xf>
    <xf numFmtId="6" fontId="53" fillId="0" borderId="27" xfId="0" applyNumberFormat="1" applyFont="1" applyBorder="1" applyAlignment="1">
      <alignment/>
    </xf>
    <xf numFmtId="6" fontId="53" fillId="0" borderId="28" xfId="0" applyNumberFormat="1" applyFont="1" applyBorder="1" applyAlignment="1">
      <alignment/>
    </xf>
    <xf numFmtId="6" fontId="53" fillId="0" borderId="22" xfId="0" applyNumberFormat="1" applyFont="1" applyBorder="1" applyAlignment="1">
      <alignment horizontal="center"/>
    </xf>
    <xf numFmtId="6" fontId="53" fillId="0" borderId="23" xfId="0" applyNumberFormat="1" applyFont="1" applyBorder="1" applyAlignment="1">
      <alignment horizontal="center"/>
    </xf>
    <xf numFmtId="0" fontId="53" fillId="0" borderId="29" xfId="0" applyFont="1" applyBorder="1" applyAlignment="1">
      <alignment wrapText="1"/>
    </xf>
    <xf numFmtId="6" fontId="53" fillId="0" borderId="30" xfId="0" applyNumberFormat="1" applyFont="1" applyBorder="1" applyAlignment="1">
      <alignment/>
    </xf>
    <xf numFmtId="0" fontId="53" fillId="0" borderId="24" xfId="0" applyFont="1" applyBorder="1" applyAlignment="1">
      <alignment wrapText="1"/>
    </xf>
    <xf numFmtId="6" fontId="0" fillId="0" borderId="24" xfId="0" applyNumberFormat="1" applyBorder="1" applyAlignment="1">
      <alignment/>
    </xf>
    <xf numFmtId="6" fontId="53" fillId="0" borderId="16" xfId="0" applyNumberFormat="1" applyFont="1" applyFill="1" applyBorder="1" applyAlignment="1">
      <alignment/>
    </xf>
    <xf numFmtId="6" fontId="53" fillId="0" borderId="18" xfId="0" applyNumberFormat="1" applyFont="1" applyFill="1" applyBorder="1" applyAlignment="1">
      <alignment/>
    </xf>
    <xf numFmtId="6" fontId="53" fillId="0" borderId="30" xfId="0" applyNumberFormat="1" applyFont="1" applyFill="1" applyBorder="1" applyAlignment="1">
      <alignment/>
    </xf>
    <xf numFmtId="6" fontId="55" fillId="0" borderId="31" xfId="0" applyNumberFormat="1" applyFont="1" applyFill="1" applyBorder="1" applyAlignment="1">
      <alignment/>
    </xf>
    <xf numFmtId="6" fontId="53" fillId="0" borderId="12" xfId="0" applyNumberFormat="1" applyFont="1" applyBorder="1" applyAlignment="1">
      <alignment/>
    </xf>
    <xf numFmtId="0" fontId="55" fillId="0" borderId="32" xfId="0" applyFont="1" applyBorder="1" applyAlignment="1">
      <alignment/>
    </xf>
    <xf numFmtId="49" fontId="55" fillId="0" borderId="33" xfId="0" applyNumberFormat="1" applyFont="1" applyBorder="1" applyAlignment="1">
      <alignment/>
    </xf>
    <xf numFmtId="6" fontId="55" fillId="0" borderId="33" xfId="0" applyNumberFormat="1" applyFont="1" applyBorder="1" applyAlignment="1">
      <alignment/>
    </xf>
    <xf numFmtId="6" fontId="55" fillId="0" borderId="31" xfId="0" applyNumberFormat="1" applyFont="1" applyBorder="1" applyAlignment="1">
      <alignment/>
    </xf>
    <xf numFmtId="0" fontId="56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42" fontId="53" fillId="0" borderId="0" xfId="0" applyNumberFormat="1" applyFont="1" applyBorder="1" applyAlignment="1">
      <alignment/>
    </xf>
    <xf numFmtId="6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4" xfId="0" applyFont="1" applyBorder="1" applyAlignment="1">
      <alignment wrapText="1"/>
    </xf>
    <xf numFmtId="6" fontId="53" fillId="0" borderId="35" xfId="0" applyNumberFormat="1" applyFont="1" applyBorder="1" applyAlignment="1">
      <alignment/>
    </xf>
    <xf numFmtId="0" fontId="53" fillId="0" borderId="36" xfId="0" applyFont="1" applyBorder="1" applyAlignment="1">
      <alignment wrapText="1"/>
    </xf>
    <xf numFmtId="6" fontId="53" fillId="0" borderId="23" xfId="0" applyNumberFormat="1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42" fontId="55" fillId="0" borderId="38" xfId="0" applyNumberFormat="1" applyFont="1" applyBorder="1" applyAlignment="1">
      <alignment/>
    </xf>
    <xf numFmtId="0" fontId="55" fillId="0" borderId="31" xfId="0" applyFont="1" applyBorder="1" applyAlignment="1">
      <alignment wrapText="1"/>
    </xf>
    <xf numFmtId="0" fontId="55" fillId="0" borderId="38" xfId="0" applyFont="1" applyBorder="1" applyAlignment="1">
      <alignment wrapText="1"/>
    </xf>
    <xf numFmtId="42" fontId="55" fillId="0" borderId="38" xfId="0" applyNumberFormat="1" applyFont="1" applyBorder="1" applyAlignment="1">
      <alignment wrapText="1"/>
    </xf>
    <xf numFmtId="0" fontId="55" fillId="0" borderId="37" xfId="0" applyFont="1" applyBorder="1" applyAlignment="1">
      <alignment wrapText="1"/>
    </xf>
    <xf numFmtId="0" fontId="0" fillId="0" borderId="38" xfId="0" applyBorder="1" applyAlignment="1">
      <alignment horizontal="right" indent="1"/>
    </xf>
    <xf numFmtId="0" fontId="0" fillId="0" borderId="39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0" fillId="0" borderId="40" xfId="0" applyBorder="1" applyAlignment="1">
      <alignment horizontal="right" indent="1"/>
    </xf>
    <xf numFmtId="0" fontId="0" fillId="0" borderId="41" xfId="0" applyBorder="1" applyAlignment="1">
      <alignment horizontal="right" indent="1"/>
    </xf>
    <xf numFmtId="6" fontId="0" fillId="0" borderId="42" xfId="0" applyNumberFormat="1" applyBorder="1" applyAlignment="1">
      <alignment horizontal="center"/>
    </xf>
    <xf numFmtId="0" fontId="0" fillId="0" borderId="26" xfId="0" applyBorder="1" applyAlignment="1">
      <alignment horizontal="right" indent="1"/>
    </xf>
    <xf numFmtId="0" fontId="53" fillId="0" borderId="15" xfId="0" applyFont="1" applyBorder="1" applyAlignment="1">
      <alignment/>
    </xf>
    <xf numFmtId="0" fontId="53" fillId="0" borderId="25" xfId="0" applyFont="1" applyBorder="1" applyAlignment="1">
      <alignment horizontal="right" indent="1"/>
    </xf>
    <xf numFmtId="0" fontId="53" fillId="0" borderId="17" xfId="0" applyFont="1" applyBorder="1" applyAlignment="1">
      <alignment/>
    </xf>
    <xf numFmtId="0" fontId="53" fillId="0" borderId="10" xfId="0" applyFont="1" applyBorder="1" applyAlignment="1">
      <alignment horizontal="right" indent="1"/>
    </xf>
    <xf numFmtId="0" fontId="53" fillId="0" borderId="10" xfId="0" applyFont="1" applyBorder="1" applyAlignment="1">
      <alignment/>
    </xf>
    <xf numFmtId="0" fontId="53" fillId="0" borderId="38" xfId="0" applyFont="1" applyBorder="1" applyAlignment="1">
      <alignment/>
    </xf>
    <xf numFmtId="0" fontId="5" fillId="0" borderId="11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7" fillId="0" borderId="0" xfId="0" applyFont="1" applyAlignment="1">
      <alignment/>
    </xf>
    <xf numFmtId="171" fontId="10" fillId="34" borderId="0" xfId="40" applyNumberFormat="1" applyFont="1" applyFill="1" applyAlignment="1">
      <alignment horizontal="justify"/>
    </xf>
    <xf numFmtId="171" fontId="11" fillId="34" borderId="0" xfId="40" applyNumberFormat="1" applyFont="1" applyFill="1" applyAlignment="1">
      <alignment horizontal="justify"/>
    </xf>
    <xf numFmtId="0" fontId="53" fillId="0" borderId="10" xfId="0" applyFont="1" applyBorder="1" applyAlignment="1">
      <alignment horizontal="center"/>
    </xf>
    <xf numFmtId="171" fontId="10" fillId="34" borderId="10" xfId="40" applyNumberFormat="1" applyFont="1" applyFill="1" applyBorder="1" applyAlignment="1">
      <alignment horizontal="justify"/>
    </xf>
    <xf numFmtId="0" fontId="55" fillId="0" borderId="10" xfId="0" applyFont="1" applyBorder="1" applyAlignment="1">
      <alignment/>
    </xf>
    <xf numFmtId="171" fontId="11" fillId="34" borderId="10" xfId="40" applyNumberFormat="1" applyFont="1" applyFill="1" applyBorder="1" applyAlignment="1">
      <alignment horizontal="justify"/>
    </xf>
    <xf numFmtId="0" fontId="3" fillId="0" borderId="0" xfId="57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40" xfId="0" applyFill="1" applyBorder="1" applyAlignment="1">
      <alignment horizontal="right" indent="1"/>
    </xf>
    <xf numFmtId="0" fontId="0" fillId="0" borderId="12" xfId="0" applyFill="1" applyBorder="1" applyAlignment="1">
      <alignment horizontal="right" indent="1"/>
    </xf>
    <xf numFmtId="6" fontId="53" fillId="0" borderId="43" xfId="0" applyNumberFormat="1" applyFont="1" applyBorder="1" applyAlignment="1">
      <alignment horizontal="center"/>
    </xf>
    <xf numFmtId="6" fontId="53" fillId="0" borderId="13" xfId="0" applyNumberFormat="1" applyFont="1" applyBorder="1" applyAlignment="1">
      <alignment horizontal="center"/>
    </xf>
    <xf numFmtId="6" fontId="53" fillId="0" borderId="22" xfId="0" applyNumberFormat="1" applyFont="1" applyBorder="1" applyAlignment="1">
      <alignment horizontal="center"/>
    </xf>
    <xf numFmtId="6" fontId="53" fillId="0" borderId="23" xfId="0" applyNumberFormat="1" applyFont="1" applyBorder="1" applyAlignment="1">
      <alignment horizontal="center"/>
    </xf>
    <xf numFmtId="49" fontId="53" fillId="0" borderId="40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49" fontId="53" fillId="0" borderId="41" xfId="0" applyNumberFormat="1" applyFont="1" applyBorder="1" applyAlignment="1">
      <alignment horizontal="center"/>
    </xf>
    <xf numFmtId="49" fontId="53" fillId="0" borderId="44" xfId="0" applyNumberFormat="1" applyFont="1" applyBorder="1" applyAlignment="1">
      <alignment horizontal="center"/>
    </xf>
    <xf numFmtId="49" fontId="53" fillId="0" borderId="45" xfId="0" applyNumberFormat="1" applyFont="1" applyBorder="1" applyAlignment="1">
      <alignment horizontal="center"/>
    </xf>
    <xf numFmtId="0" fontId="0" fillId="0" borderId="41" xfId="0" applyFill="1" applyBorder="1" applyAlignment="1">
      <alignment horizontal="right" indent="1"/>
    </xf>
    <xf numFmtId="6" fontId="53" fillId="0" borderId="39" xfId="0" applyNumberFormat="1" applyFont="1" applyBorder="1" applyAlignment="1">
      <alignment horizontal="right"/>
    </xf>
    <xf numFmtId="6" fontId="53" fillId="0" borderId="20" xfId="0" applyNumberFormat="1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58" fillId="0" borderId="0" xfId="0" applyFont="1" applyAlignment="1">
      <alignment horizontal="center"/>
    </xf>
    <xf numFmtId="49" fontId="58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F32" sqref="F32"/>
    </sheetView>
  </sheetViews>
  <sheetFormatPr defaultColWidth="9.140625" defaultRowHeight="15"/>
  <cols>
    <col min="1" max="1" width="59.28125" style="2" customWidth="1"/>
    <col min="2" max="4" width="26.00390625" style="2" customWidth="1"/>
  </cols>
  <sheetData>
    <row r="1" spans="1:4" ht="15">
      <c r="A1" s="132" t="s">
        <v>2</v>
      </c>
      <c r="B1" s="132"/>
      <c r="C1" s="132"/>
      <c r="D1" s="4"/>
    </row>
    <row r="2" spans="1:4" ht="15">
      <c r="A2" s="132" t="s">
        <v>92</v>
      </c>
      <c r="B2" s="132"/>
      <c r="C2" s="132"/>
      <c r="D2" s="4"/>
    </row>
    <row r="4" spans="1:4" ht="27">
      <c r="A4" s="6" t="s">
        <v>0</v>
      </c>
      <c r="B4" s="121" t="s">
        <v>3</v>
      </c>
      <c r="C4" s="122" t="s">
        <v>119</v>
      </c>
      <c r="D4" s="122" t="s">
        <v>118</v>
      </c>
    </row>
    <row r="5" spans="1:4" ht="14.25">
      <c r="A5" s="7" t="s">
        <v>4</v>
      </c>
      <c r="B5" s="28">
        <v>20438122</v>
      </c>
      <c r="C5" s="43">
        <v>20438122</v>
      </c>
      <c r="D5" s="43">
        <v>20438122</v>
      </c>
    </row>
    <row r="6" spans="1:4" ht="14.25">
      <c r="A6" s="7" t="s">
        <v>5</v>
      </c>
      <c r="B6" s="28">
        <v>0</v>
      </c>
      <c r="C6" s="43">
        <v>0</v>
      </c>
      <c r="D6" s="43">
        <v>600000</v>
      </c>
    </row>
    <row r="7" spans="1:4" ht="14.25">
      <c r="A7" s="7" t="s">
        <v>6</v>
      </c>
      <c r="B7" s="28">
        <v>954000</v>
      </c>
      <c r="C7" s="43">
        <v>954000</v>
      </c>
      <c r="D7" s="43">
        <v>954000</v>
      </c>
    </row>
    <row r="8" spans="1:4" ht="14.25">
      <c r="A8" s="26" t="s">
        <v>80</v>
      </c>
      <c r="B8" s="28">
        <v>62000</v>
      </c>
      <c r="C8" s="43">
        <v>62000</v>
      </c>
      <c r="D8" s="43">
        <v>82000</v>
      </c>
    </row>
    <row r="9" spans="1:4" ht="14.25">
      <c r="A9" s="7" t="s">
        <v>28</v>
      </c>
      <c r="B9" s="28">
        <v>402507</v>
      </c>
      <c r="C9" s="43">
        <v>502507</v>
      </c>
      <c r="D9" s="43">
        <v>1133000</v>
      </c>
    </row>
    <row r="10" spans="1:4" ht="14.25">
      <c r="A10" s="7" t="s">
        <v>7</v>
      </c>
      <c r="B10" s="28">
        <v>7389327</v>
      </c>
      <c r="C10" s="43">
        <v>7389327</v>
      </c>
      <c r="D10" s="43">
        <v>8923143</v>
      </c>
    </row>
    <row r="11" spans="1:4" ht="14.25">
      <c r="A11" s="26" t="s">
        <v>73</v>
      </c>
      <c r="B11" s="28">
        <v>1568000</v>
      </c>
      <c r="C11" s="43">
        <v>1568000</v>
      </c>
      <c r="D11" s="43">
        <v>1668000</v>
      </c>
    </row>
    <row r="12" spans="1:4" ht="14.25">
      <c r="A12" s="7" t="s">
        <v>9</v>
      </c>
      <c r="B12" s="28">
        <v>270000</v>
      </c>
      <c r="C12" s="43">
        <v>270000</v>
      </c>
      <c r="D12" s="43">
        <v>270000</v>
      </c>
    </row>
    <row r="13" spans="1:4" ht="14.25">
      <c r="A13" s="8" t="s">
        <v>29</v>
      </c>
      <c r="B13" s="30">
        <f>SUM(B5:B12)</f>
        <v>31083956</v>
      </c>
      <c r="C13" s="45">
        <v>31183956</v>
      </c>
      <c r="D13" s="45">
        <v>34068265</v>
      </c>
    </row>
    <row r="14" spans="1:4" ht="26.25">
      <c r="A14" s="8" t="s">
        <v>30</v>
      </c>
      <c r="B14" s="30">
        <v>6050000</v>
      </c>
      <c r="C14" s="45">
        <v>6050000</v>
      </c>
      <c r="D14" s="45">
        <v>6150000</v>
      </c>
    </row>
    <row r="15" spans="1:4" ht="14.25">
      <c r="A15" s="7" t="s">
        <v>10</v>
      </c>
      <c r="B15" s="29">
        <v>30000</v>
      </c>
      <c r="C15" s="44">
        <v>30000</v>
      </c>
      <c r="D15" s="44">
        <v>60000</v>
      </c>
    </row>
    <row r="16" spans="1:4" ht="14.25">
      <c r="A16" s="7" t="s">
        <v>11</v>
      </c>
      <c r="B16" s="29">
        <v>10400000</v>
      </c>
      <c r="C16" s="44">
        <v>10400000</v>
      </c>
      <c r="D16" s="29">
        <v>11203280</v>
      </c>
    </row>
    <row r="17" spans="1:4" ht="14.25">
      <c r="A17" s="7" t="s">
        <v>12</v>
      </c>
      <c r="B17" s="29">
        <v>1071016</v>
      </c>
      <c r="C17" s="44">
        <v>1251016</v>
      </c>
      <c r="D17" s="44">
        <v>1251018</v>
      </c>
    </row>
    <row r="18" spans="1:4" ht="14.25">
      <c r="A18" s="26" t="s">
        <v>13</v>
      </c>
      <c r="B18" s="29">
        <v>521440</v>
      </c>
      <c r="C18" s="44">
        <v>521440</v>
      </c>
      <c r="D18" s="44">
        <v>521440</v>
      </c>
    </row>
    <row r="19" spans="1:4" ht="14.25">
      <c r="A19" s="7" t="s">
        <v>14</v>
      </c>
      <c r="B19" s="29">
        <v>3703000</v>
      </c>
      <c r="C19" s="44">
        <v>4003000</v>
      </c>
      <c r="D19" s="44">
        <v>4003000</v>
      </c>
    </row>
    <row r="20" spans="1:4" ht="14.25">
      <c r="A20" s="26" t="s">
        <v>15</v>
      </c>
      <c r="B20" s="29">
        <v>16401250</v>
      </c>
      <c r="C20" s="44">
        <v>16401250</v>
      </c>
      <c r="D20" s="44">
        <v>9480000</v>
      </c>
    </row>
    <row r="21" spans="1:4" ht="14.25">
      <c r="A21" s="7" t="s">
        <v>31</v>
      </c>
      <c r="B21" s="29">
        <v>3000000</v>
      </c>
      <c r="C21" s="44">
        <v>3080000</v>
      </c>
      <c r="D21" s="44">
        <v>3200000</v>
      </c>
    </row>
    <row r="22" spans="1:4" ht="14.25">
      <c r="A22" s="7" t="s">
        <v>16</v>
      </c>
      <c r="B22" s="29">
        <v>1156998</v>
      </c>
      <c r="C22" s="44">
        <v>2367998</v>
      </c>
      <c r="D22" s="44">
        <v>3743727</v>
      </c>
    </row>
    <row r="23" spans="1:4" ht="14.25">
      <c r="A23" s="7" t="s">
        <v>32</v>
      </c>
      <c r="B23" s="29">
        <v>96000</v>
      </c>
      <c r="C23" s="44">
        <v>96000</v>
      </c>
      <c r="D23" s="44">
        <v>140000</v>
      </c>
    </row>
    <row r="24" spans="1:4" ht="14.25">
      <c r="A24" s="7" t="s">
        <v>17</v>
      </c>
      <c r="B24" s="29">
        <v>500000</v>
      </c>
      <c r="C24" s="44">
        <v>500000</v>
      </c>
      <c r="D24" s="44">
        <v>500000</v>
      </c>
    </row>
    <row r="25" spans="1:4" ht="14.25">
      <c r="A25" s="7" t="s">
        <v>33</v>
      </c>
      <c r="B25" s="29">
        <v>11759000</v>
      </c>
      <c r="C25" s="44">
        <v>11759000</v>
      </c>
      <c r="D25" s="44">
        <v>12959000</v>
      </c>
    </row>
    <row r="26" spans="1:4" ht="14.25">
      <c r="A26" s="7" t="s">
        <v>18</v>
      </c>
      <c r="B26" s="29">
        <v>600000</v>
      </c>
      <c r="C26" s="44">
        <v>600000</v>
      </c>
      <c r="D26" s="44">
        <v>600000</v>
      </c>
    </row>
    <row r="27" spans="1:4" ht="14.25">
      <c r="A27" s="7" t="s">
        <v>19</v>
      </c>
      <c r="B27" s="29">
        <v>10875071</v>
      </c>
      <c r="C27" s="44">
        <v>10900071</v>
      </c>
      <c r="D27" s="44">
        <v>9500000</v>
      </c>
    </row>
    <row r="28" spans="1:4" ht="14.25">
      <c r="A28" s="7" t="s">
        <v>20</v>
      </c>
      <c r="B28" s="29">
        <v>6377822</v>
      </c>
      <c r="C28" s="44">
        <v>7015617</v>
      </c>
      <c r="D28" s="44">
        <v>7110557</v>
      </c>
    </row>
    <row r="29" spans="1:4" ht="14.25">
      <c r="A29" s="7" t="s">
        <v>21</v>
      </c>
      <c r="B29" s="29">
        <v>750000</v>
      </c>
      <c r="C29" s="44">
        <v>750000</v>
      </c>
      <c r="D29" s="44">
        <v>750000</v>
      </c>
    </row>
    <row r="30" spans="1:4" ht="14.25">
      <c r="A30" s="8" t="s">
        <v>22</v>
      </c>
      <c r="B30" s="30">
        <f>SUM(B15:B29)</f>
        <v>67241597</v>
      </c>
      <c r="C30" s="45">
        <v>69675392</v>
      </c>
      <c r="D30" s="45">
        <v>65022022</v>
      </c>
    </row>
    <row r="31" spans="1:4" ht="14.25">
      <c r="A31" s="7" t="s">
        <v>34</v>
      </c>
      <c r="B31" s="32">
        <v>1929624</v>
      </c>
      <c r="C31" s="48">
        <v>1929621</v>
      </c>
      <c r="D31" s="48">
        <v>3350284</v>
      </c>
    </row>
    <row r="32" spans="1:4" ht="14.25">
      <c r="A32" s="8" t="s">
        <v>35</v>
      </c>
      <c r="B32" s="30">
        <f>SUM(B31)</f>
        <v>1929624</v>
      </c>
      <c r="C32" s="45">
        <v>1929621</v>
      </c>
      <c r="D32" s="45">
        <v>3350284</v>
      </c>
    </row>
    <row r="33" spans="1:4" ht="14.25">
      <c r="A33" s="27" t="s">
        <v>74</v>
      </c>
      <c r="B33" s="30">
        <v>1179130</v>
      </c>
      <c r="C33" s="45">
        <v>1425843</v>
      </c>
      <c r="D33" s="45">
        <v>1428280</v>
      </c>
    </row>
    <row r="34" spans="1:4" ht="14.25">
      <c r="A34" s="7" t="s">
        <v>38</v>
      </c>
      <c r="B34" s="29">
        <v>4460394</v>
      </c>
      <c r="C34" s="44">
        <v>4460394</v>
      </c>
      <c r="D34" s="44">
        <v>4560394</v>
      </c>
    </row>
    <row r="35" spans="1:4" ht="14.25">
      <c r="A35" s="26" t="s">
        <v>76</v>
      </c>
      <c r="B35" s="42">
        <v>3730199</v>
      </c>
      <c r="C35" s="46">
        <v>3730199</v>
      </c>
      <c r="D35" s="46">
        <v>3535199</v>
      </c>
    </row>
    <row r="36" spans="1:4" ht="14.25">
      <c r="A36" s="26" t="s">
        <v>115</v>
      </c>
      <c r="B36" s="42"/>
      <c r="C36" s="46"/>
      <c r="D36" s="46">
        <v>268000</v>
      </c>
    </row>
    <row r="37" spans="1:4" ht="14.25">
      <c r="A37" s="26" t="s">
        <v>79</v>
      </c>
      <c r="B37" s="42">
        <v>700000</v>
      </c>
      <c r="C37" s="46">
        <v>700000</v>
      </c>
      <c r="D37" s="46">
        <v>725000</v>
      </c>
    </row>
    <row r="38" spans="1:4" ht="14.25">
      <c r="A38" s="26" t="s">
        <v>75</v>
      </c>
      <c r="B38" s="42">
        <v>30195</v>
      </c>
      <c r="C38" s="46">
        <v>30195</v>
      </c>
      <c r="D38" s="46">
        <v>32195</v>
      </c>
    </row>
    <row r="39" spans="1:4" ht="14.25">
      <c r="A39" s="26" t="s">
        <v>116</v>
      </c>
      <c r="B39" s="42"/>
      <c r="C39" s="46"/>
      <c r="D39" s="46">
        <v>880000</v>
      </c>
    </row>
    <row r="40" spans="1:4" ht="14.25">
      <c r="A40" s="7" t="s">
        <v>37</v>
      </c>
      <c r="B40" s="29">
        <v>8610600</v>
      </c>
      <c r="C40" s="44">
        <v>9253287</v>
      </c>
      <c r="D40" s="44">
        <v>12894916</v>
      </c>
    </row>
    <row r="41" spans="1:4" ht="14.25">
      <c r="A41" s="7" t="s">
        <v>23</v>
      </c>
      <c r="B41" s="29">
        <v>0</v>
      </c>
      <c r="C41" s="44">
        <v>0</v>
      </c>
      <c r="D41" s="44">
        <v>0</v>
      </c>
    </row>
    <row r="42" spans="1:4" ht="14.25">
      <c r="A42" s="7" t="s">
        <v>24</v>
      </c>
      <c r="B42" s="42">
        <v>2350000</v>
      </c>
      <c r="C42" s="46">
        <v>2992687</v>
      </c>
      <c r="D42" s="46">
        <v>2561216</v>
      </c>
    </row>
    <row r="43" spans="1:4" ht="14.25">
      <c r="A43" s="7" t="s">
        <v>25</v>
      </c>
      <c r="B43" s="42">
        <v>6260600</v>
      </c>
      <c r="C43" s="46">
        <v>6260600</v>
      </c>
      <c r="D43" s="46">
        <v>10333700</v>
      </c>
    </row>
    <row r="44" spans="1:4" ht="14.25">
      <c r="A44" s="8" t="s">
        <v>39</v>
      </c>
      <c r="B44" s="30">
        <f>SUM(B34,B40,)</f>
        <v>13070994</v>
      </c>
      <c r="C44" s="45">
        <v>13713681</v>
      </c>
      <c r="D44" s="45">
        <v>18335310</v>
      </c>
    </row>
    <row r="45" spans="1:4" ht="14.25">
      <c r="A45" s="7" t="s">
        <v>40</v>
      </c>
      <c r="B45" s="29">
        <v>38448819</v>
      </c>
      <c r="C45" s="44">
        <v>40448819</v>
      </c>
      <c r="D45" s="44">
        <v>41021532</v>
      </c>
    </row>
    <row r="46" spans="1:4" ht="14.25">
      <c r="A46" s="7" t="s">
        <v>41</v>
      </c>
      <c r="B46" s="29">
        <v>0</v>
      </c>
      <c r="C46" s="44">
        <v>166533</v>
      </c>
      <c r="D46" s="44">
        <v>167000</v>
      </c>
    </row>
    <row r="47" spans="1:4" ht="14.25">
      <c r="A47" s="7" t="s">
        <v>42</v>
      </c>
      <c r="B47" s="29">
        <v>12701825</v>
      </c>
      <c r="C47" s="44">
        <v>13701825</v>
      </c>
      <c r="D47" s="44">
        <v>24095390</v>
      </c>
    </row>
    <row r="48" spans="1:4" ht="14.25">
      <c r="A48" s="7" t="s">
        <v>43</v>
      </c>
      <c r="B48" s="29">
        <v>5980674</v>
      </c>
      <c r="C48" s="44">
        <v>6835638</v>
      </c>
      <c r="D48" s="44">
        <v>7255931</v>
      </c>
    </row>
    <row r="49" spans="1:4" ht="14.25">
      <c r="A49" s="9" t="s">
        <v>47</v>
      </c>
      <c r="B49" s="31">
        <f>SUM(B45:B48)</f>
        <v>57131318</v>
      </c>
      <c r="C49" s="47">
        <v>61152815</v>
      </c>
      <c r="D49" s="47">
        <v>72539853</v>
      </c>
    </row>
    <row r="50" spans="1:4" ht="14.25">
      <c r="A50" s="7" t="s">
        <v>48</v>
      </c>
      <c r="B50" s="32">
        <v>34708484</v>
      </c>
      <c r="C50" s="48">
        <v>37070689</v>
      </c>
      <c r="D50" s="48">
        <v>42751364</v>
      </c>
    </row>
    <row r="51" spans="1:4" ht="14.25">
      <c r="A51" s="7" t="s">
        <v>49</v>
      </c>
      <c r="B51" s="32">
        <v>0</v>
      </c>
      <c r="C51" s="48">
        <v>0</v>
      </c>
      <c r="D51" s="48">
        <v>0</v>
      </c>
    </row>
    <row r="52" spans="1:4" ht="14.25">
      <c r="A52" s="7" t="s">
        <v>51</v>
      </c>
      <c r="B52" s="32">
        <v>0</v>
      </c>
      <c r="C52" s="48">
        <v>0</v>
      </c>
      <c r="D52" s="48">
        <v>0</v>
      </c>
    </row>
    <row r="53" spans="1:4" ht="14.25">
      <c r="A53" s="7" t="s">
        <v>50</v>
      </c>
      <c r="B53" s="32">
        <v>2993468</v>
      </c>
      <c r="C53" s="48">
        <v>2993468</v>
      </c>
      <c r="D53" s="48">
        <v>3451896</v>
      </c>
    </row>
    <row r="54" spans="1:4" ht="14.25">
      <c r="A54" s="9" t="s">
        <v>52</v>
      </c>
      <c r="B54" s="31">
        <f>SUM(B50:B53)</f>
        <v>37701952</v>
      </c>
      <c r="C54" s="47">
        <v>40064157</v>
      </c>
      <c r="D54" s="47">
        <v>46203260</v>
      </c>
    </row>
    <row r="55" spans="1:4" ht="14.25">
      <c r="A55" s="26" t="s">
        <v>77</v>
      </c>
      <c r="B55" s="29">
        <v>241560</v>
      </c>
      <c r="C55" s="44">
        <v>246360</v>
      </c>
      <c r="D55" s="44">
        <v>246360</v>
      </c>
    </row>
    <row r="56" spans="1:4" ht="26.25">
      <c r="A56" s="7" t="s">
        <v>44</v>
      </c>
      <c r="B56" s="29">
        <v>0</v>
      </c>
      <c r="C56" s="44">
        <v>0</v>
      </c>
      <c r="D56" s="44">
        <v>0</v>
      </c>
    </row>
    <row r="57" spans="1:4" ht="14.25">
      <c r="A57" s="8" t="s">
        <v>45</v>
      </c>
      <c r="B57" s="31">
        <f>SUM(B55:B56)</f>
        <v>241560</v>
      </c>
      <c r="C57" s="47">
        <v>246360</v>
      </c>
      <c r="D57" s="47">
        <v>246360</v>
      </c>
    </row>
    <row r="58" spans="1:4" ht="14.25">
      <c r="A58" s="7" t="s">
        <v>26</v>
      </c>
      <c r="B58" s="33">
        <v>3903149</v>
      </c>
      <c r="C58" s="49">
        <v>3903149</v>
      </c>
      <c r="D58" s="49">
        <v>3903149</v>
      </c>
    </row>
    <row r="59" spans="1:4" ht="14.25">
      <c r="A59" s="7" t="s">
        <v>27</v>
      </c>
      <c r="B59" s="33">
        <v>44304457</v>
      </c>
      <c r="C59" s="49">
        <v>44304457</v>
      </c>
      <c r="D59" s="49">
        <v>44304455</v>
      </c>
    </row>
    <row r="60" spans="1:4" ht="14.25">
      <c r="A60" s="10" t="s">
        <v>46</v>
      </c>
      <c r="B60" s="31">
        <f>SUM(B59,B58,B54,B49,B44,B33,B32,B30,B14,B13,B57)</f>
        <v>263837737</v>
      </c>
      <c r="C60" s="47">
        <v>273649431</v>
      </c>
      <c r="D60" s="47">
        <v>295551238</v>
      </c>
    </row>
    <row r="61" spans="1:4" ht="14.25">
      <c r="A61" s="3"/>
      <c r="B61" s="3"/>
      <c r="C61" s="3"/>
      <c r="D61" s="3"/>
    </row>
    <row r="62" spans="1:4" ht="14.25">
      <c r="A62" s="3"/>
      <c r="B62" s="3"/>
      <c r="C62" s="3"/>
      <c r="D62" s="3"/>
    </row>
    <row r="63" spans="1:4" ht="14.25">
      <c r="A63" s="3"/>
      <c r="B63" s="3"/>
      <c r="C63" s="3"/>
      <c r="D63" s="3"/>
    </row>
    <row r="64" spans="1:4" ht="14.25">
      <c r="A64" s="3"/>
      <c r="B64" s="3"/>
      <c r="C64" s="3"/>
      <c r="D64" s="3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3" r:id="rId1"/>
  <headerFooter>
    <oddHeader>&amp;R2.sz.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51"/>
  <sheetViews>
    <sheetView zoomScaleSheetLayoutView="100" workbookViewId="0" topLeftCell="A28">
      <selection activeCell="B50" sqref="B50"/>
    </sheetView>
  </sheetViews>
  <sheetFormatPr defaultColWidth="9.140625" defaultRowHeight="15"/>
  <cols>
    <col min="1" max="1" width="41.00390625" style="0" customWidth="1"/>
    <col min="2" max="4" width="32.8515625" style="0" customWidth="1"/>
    <col min="5" max="5" width="23.140625" style="0" customWidth="1"/>
    <col min="6" max="6" width="25.140625" style="0" customWidth="1"/>
  </cols>
  <sheetData>
    <row r="1" spans="1:11" s="11" customFormat="1" ht="15">
      <c r="A1" s="133" t="s">
        <v>53</v>
      </c>
      <c r="B1" s="133"/>
      <c r="C1" s="133"/>
      <c r="D1" s="133"/>
      <c r="E1" s="133"/>
      <c r="F1" s="133"/>
      <c r="H1" s="12"/>
      <c r="I1" s="12"/>
      <c r="J1" s="13"/>
      <c r="K1" s="14"/>
    </row>
    <row r="2" spans="1:11" s="11" customFormat="1" ht="15">
      <c r="A2" s="134" t="s">
        <v>86</v>
      </c>
      <c r="B2" s="134"/>
      <c r="C2" s="134"/>
      <c r="D2" s="134"/>
      <c r="E2" s="134"/>
      <c r="F2" s="134"/>
      <c r="H2" s="12"/>
      <c r="I2" s="12"/>
      <c r="J2" s="13"/>
      <c r="K2" s="14"/>
    </row>
    <row r="3" spans="1:11" s="11" customFormat="1" ht="15">
      <c r="A3" s="15" t="s">
        <v>1</v>
      </c>
      <c r="B3" s="15"/>
      <c r="C3" s="15"/>
      <c r="D3" s="15"/>
      <c r="E3" s="15"/>
      <c r="F3" s="15"/>
      <c r="H3" s="12"/>
      <c r="I3" s="12"/>
      <c r="J3" s="13"/>
      <c r="K3" s="14"/>
    </row>
    <row r="4" spans="1:6" ht="15">
      <c r="A4" s="16" t="s">
        <v>54</v>
      </c>
      <c r="B4" s="16" t="s">
        <v>3</v>
      </c>
      <c r="C4" s="23" t="s">
        <v>83</v>
      </c>
      <c r="D4" s="23" t="s">
        <v>87</v>
      </c>
      <c r="E4" s="16" t="s">
        <v>36</v>
      </c>
      <c r="F4" s="16" t="s">
        <v>36</v>
      </c>
    </row>
    <row r="5" spans="1:6" ht="15">
      <c r="A5" s="16"/>
      <c r="B5" s="16" t="s">
        <v>69</v>
      </c>
      <c r="C5" s="39">
        <v>44012</v>
      </c>
      <c r="D5" s="50" t="s">
        <v>88</v>
      </c>
      <c r="E5" s="16" t="s">
        <v>55</v>
      </c>
      <c r="F5" s="16" t="s">
        <v>56</v>
      </c>
    </row>
    <row r="6" spans="1:6" ht="26.25">
      <c r="A6" s="17" t="s">
        <v>4</v>
      </c>
      <c r="B6" s="18">
        <v>30983485</v>
      </c>
      <c r="C6" s="51">
        <v>31233456</v>
      </c>
      <c r="D6" s="18">
        <v>31390000</v>
      </c>
      <c r="E6" s="18">
        <v>25969871</v>
      </c>
      <c r="F6" s="18">
        <v>5420129</v>
      </c>
    </row>
    <row r="7" spans="1:6" ht="14.25">
      <c r="A7" s="25" t="s">
        <v>90</v>
      </c>
      <c r="B7" s="18"/>
      <c r="C7" s="51"/>
      <c r="D7" s="18">
        <v>460000</v>
      </c>
      <c r="E7" s="18">
        <v>380000</v>
      </c>
      <c r="F7" s="18">
        <v>80000</v>
      </c>
    </row>
    <row r="8" spans="1:6" ht="14.25">
      <c r="A8" s="17" t="s">
        <v>6</v>
      </c>
      <c r="B8" s="18">
        <v>1296000</v>
      </c>
      <c r="C8" s="51">
        <v>1296000</v>
      </c>
      <c r="D8" s="18">
        <v>1296000</v>
      </c>
      <c r="E8" s="18">
        <v>1008000</v>
      </c>
      <c r="F8" s="18">
        <v>288000</v>
      </c>
    </row>
    <row r="9" spans="1:6" ht="14.25">
      <c r="A9" s="25" t="s">
        <v>91</v>
      </c>
      <c r="B9" s="18"/>
      <c r="C9" s="51"/>
      <c r="D9" s="18">
        <v>162406</v>
      </c>
      <c r="E9" s="18">
        <v>126316</v>
      </c>
      <c r="F9" s="18">
        <v>36090</v>
      </c>
    </row>
    <row r="10" spans="1:6" ht="26.25">
      <c r="A10" s="17" t="s">
        <v>28</v>
      </c>
      <c r="B10" s="18">
        <v>0</v>
      </c>
      <c r="C10" s="51">
        <v>78889</v>
      </c>
      <c r="D10" s="18">
        <v>578000</v>
      </c>
      <c r="E10" s="18">
        <v>388863</v>
      </c>
      <c r="F10" s="18">
        <v>189137</v>
      </c>
    </row>
    <row r="11" spans="1:6" ht="39">
      <c r="A11" s="17" t="s">
        <v>8</v>
      </c>
      <c r="B11" s="18">
        <v>1711200</v>
      </c>
      <c r="C11" s="52">
        <v>1711200</v>
      </c>
      <c r="D11" s="18">
        <v>1182000</v>
      </c>
      <c r="E11" s="18">
        <v>1182000</v>
      </c>
      <c r="F11" s="18"/>
    </row>
    <row r="12" spans="1:6" ht="14.25">
      <c r="A12" s="17" t="s">
        <v>9</v>
      </c>
      <c r="B12" s="18">
        <v>20000</v>
      </c>
      <c r="C12" s="51">
        <v>20000</v>
      </c>
      <c r="D12" s="18">
        <v>25000</v>
      </c>
      <c r="E12" s="18">
        <v>23790</v>
      </c>
      <c r="F12" s="18">
        <v>1210</v>
      </c>
    </row>
    <row r="13" spans="1:6" ht="14.25">
      <c r="A13" s="20" t="s">
        <v>57</v>
      </c>
      <c r="B13" s="21">
        <v>34010685</v>
      </c>
      <c r="C13" s="22">
        <f>SUM(C6:C12)</f>
        <v>34339545</v>
      </c>
      <c r="D13" s="40">
        <f>SUM(D6:D12)</f>
        <v>35093406</v>
      </c>
      <c r="E13" s="21">
        <f>SUM(E6:E12)</f>
        <v>29078840</v>
      </c>
      <c r="F13" s="21">
        <f>SUM(F6:F12)</f>
        <v>6014566</v>
      </c>
    </row>
    <row r="14" spans="1:6" ht="26.25">
      <c r="A14" s="20" t="s">
        <v>58</v>
      </c>
      <c r="B14" s="21">
        <v>6200000</v>
      </c>
      <c r="C14" s="22">
        <v>6254080</v>
      </c>
      <c r="D14" s="22">
        <v>5900000</v>
      </c>
      <c r="E14" s="21">
        <v>4870000</v>
      </c>
      <c r="F14" s="21">
        <v>1030000</v>
      </c>
    </row>
    <row r="15" spans="1:6" ht="14.25">
      <c r="A15" s="17" t="s">
        <v>10</v>
      </c>
      <c r="B15" s="18">
        <v>120000</v>
      </c>
      <c r="C15" s="51">
        <v>120000</v>
      </c>
      <c r="D15" s="18">
        <v>300000</v>
      </c>
      <c r="E15" s="18">
        <v>294952</v>
      </c>
      <c r="F15" s="18">
        <v>5048</v>
      </c>
    </row>
    <row r="16" spans="1:6" ht="14.25">
      <c r="A16" s="17" t="s">
        <v>11</v>
      </c>
      <c r="B16" s="18">
        <v>580000</v>
      </c>
      <c r="C16" s="51">
        <v>400970</v>
      </c>
      <c r="D16" s="18">
        <v>600000</v>
      </c>
      <c r="E16" s="18">
        <v>571168</v>
      </c>
      <c r="F16" s="18">
        <v>28832</v>
      </c>
    </row>
    <row r="17" spans="1:6" ht="14.25">
      <c r="A17" s="17" t="s">
        <v>12</v>
      </c>
      <c r="B17" s="18">
        <v>39032</v>
      </c>
      <c r="C17" s="51">
        <v>69032</v>
      </c>
      <c r="D17" s="18">
        <v>90000</v>
      </c>
      <c r="E17" s="18">
        <v>87000</v>
      </c>
      <c r="F17" s="18">
        <v>3000</v>
      </c>
    </row>
    <row r="18" spans="1:6" ht="14.25">
      <c r="A18" s="17" t="s">
        <v>13</v>
      </c>
      <c r="B18" s="18">
        <v>134268</v>
      </c>
      <c r="C18" s="51">
        <v>104268</v>
      </c>
      <c r="D18" s="18">
        <v>150000</v>
      </c>
      <c r="E18" s="18">
        <v>143000</v>
      </c>
      <c r="F18" s="18">
        <v>7000</v>
      </c>
    </row>
    <row r="19" spans="1:6" ht="14.25">
      <c r="A19" s="17" t="s">
        <v>14</v>
      </c>
      <c r="B19" s="18">
        <v>1701000</v>
      </c>
      <c r="C19" s="51">
        <v>1701000</v>
      </c>
      <c r="D19" s="18">
        <v>1500000</v>
      </c>
      <c r="E19" s="18">
        <v>1399000</v>
      </c>
      <c r="F19" s="18">
        <v>101000</v>
      </c>
    </row>
    <row r="20" spans="1:6" ht="14.25">
      <c r="A20" s="17" t="s">
        <v>16</v>
      </c>
      <c r="B20" s="18">
        <v>200000</v>
      </c>
      <c r="C20" s="51">
        <v>200000</v>
      </c>
      <c r="D20" s="18">
        <v>141568</v>
      </c>
      <c r="E20" s="18">
        <v>141568</v>
      </c>
      <c r="F20" s="18"/>
    </row>
    <row r="21" spans="1:6" ht="14.25">
      <c r="A21" s="17" t="s">
        <v>59</v>
      </c>
      <c r="B21" s="18">
        <v>700000</v>
      </c>
      <c r="C21" s="51">
        <v>561060</v>
      </c>
      <c r="D21" s="18">
        <v>710000</v>
      </c>
      <c r="E21" s="18">
        <v>680000</v>
      </c>
      <c r="F21" s="18">
        <v>30000</v>
      </c>
    </row>
    <row r="22" spans="1:6" ht="14.25">
      <c r="A22" s="17" t="s">
        <v>18</v>
      </c>
      <c r="B22" s="18">
        <v>20000</v>
      </c>
      <c r="C22" s="51">
        <v>20000</v>
      </c>
      <c r="D22" s="18">
        <v>20000</v>
      </c>
      <c r="E22" s="18">
        <v>20000</v>
      </c>
      <c r="F22" s="18"/>
    </row>
    <row r="23" spans="1:6" ht="14.25">
      <c r="A23" s="25" t="s">
        <v>89</v>
      </c>
      <c r="B23" s="18"/>
      <c r="C23" s="22"/>
      <c r="D23" s="18">
        <v>29000</v>
      </c>
      <c r="E23" s="18">
        <v>29000</v>
      </c>
      <c r="F23" s="18"/>
    </row>
    <row r="24" spans="1:6" ht="26.25">
      <c r="A24" s="17" t="s">
        <v>19</v>
      </c>
      <c r="B24" s="18">
        <v>864000</v>
      </c>
      <c r="C24" s="18">
        <v>800000</v>
      </c>
      <c r="D24" s="18">
        <v>700000</v>
      </c>
      <c r="E24" s="18">
        <v>659000</v>
      </c>
      <c r="F24" s="18">
        <v>41000</v>
      </c>
    </row>
    <row r="25" spans="1:6" ht="14.25">
      <c r="A25" s="17" t="s">
        <v>21</v>
      </c>
      <c r="B25" s="18">
        <v>3000</v>
      </c>
      <c r="C25">
        <v>3000</v>
      </c>
      <c r="D25" s="18">
        <v>6520</v>
      </c>
      <c r="E25" s="18">
        <v>6520</v>
      </c>
      <c r="F25" s="18">
        <v>0</v>
      </c>
    </row>
    <row r="26" spans="1:6" ht="14.25">
      <c r="A26" s="20" t="s">
        <v>60</v>
      </c>
      <c r="B26" s="22">
        <v>4361300</v>
      </c>
      <c r="C26" s="22">
        <f>SUM(C15:C25)</f>
        <v>3979330</v>
      </c>
      <c r="D26" s="22">
        <f>SUM(D15:D25)</f>
        <v>4247088</v>
      </c>
      <c r="E26" s="21">
        <f>SUM(E15:E25)</f>
        <v>4031208</v>
      </c>
      <c r="F26" s="21">
        <f>SUM(F15:F25)</f>
        <v>215880</v>
      </c>
    </row>
    <row r="27" spans="1:6" ht="26.25">
      <c r="A27" s="17" t="s">
        <v>61</v>
      </c>
      <c r="B27" s="18">
        <v>200000</v>
      </c>
      <c r="C27">
        <v>200000</v>
      </c>
      <c r="D27" s="18">
        <v>350000</v>
      </c>
      <c r="E27" s="18">
        <v>350000</v>
      </c>
      <c r="F27" s="18">
        <v>0</v>
      </c>
    </row>
    <row r="28" spans="1:6" ht="26.25">
      <c r="A28" s="17" t="s">
        <v>62</v>
      </c>
      <c r="B28" s="18">
        <v>54000</v>
      </c>
      <c r="C28">
        <v>54000</v>
      </c>
      <c r="D28" s="18">
        <v>94500</v>
      </c>
      <c r="E28" s="18">
        <v>94500</v>
      </c>
      <c r="F28" s="18">
        <v>0</v>
      </c>
    </row>
    <row r="29" spans="1:6" ht="14.25">
      <c r="A29" s="20" t="s">
        <v>47</v>
      </c>
      <c r="B29" s="21">
        <v>254000</v>
      </c>
      <c r="C29" s="53">
        <v>254000</v>
      </c>
      <c r="D29" s="21">
        <f>SUM(D27:D28)</f>
        <v>444500</v>
      </c>
      <c r="E29" s="21">
        <f>SUM(E27:E28)</f>
        <v>444500</v>
      </c>
      <c r="F29" s="21">
        <f>SUM(F27:F28)</f>
        <v>0</v>
      </c>
    </row>
    <row r="30" spans="1:6" ht="14.25">
      <c r="A30" s="20" t="s">
        <v>63</v>
      </c>
      <c r="B30" s="22">
        <v>44825985</v>
      </c>
      <c r="C30" s="22">
        <f>SUM(C13,C14,C26,C29,)</f>
        <v>44826955</v>
      </c>
      <c r="D30" s="22">
        <f>SUM(D13,D14,D26,D29,)</f>
        <v>45684994</v>
      </c>
      <c r="E30" s="21">
        <f>SUM(E13,E14,E26,E29,)</f>
        <v>38424548</v>
      </c>
      <c r="F30" s="21">
        <f>SUM(F13,F14,F26,F29,G30)</f>
        <v>7260446</v>
      </c>
    </row>
    <row r="37" ht="15">
      <c r="A37" s="15" t="s">
        <v>64</v>
      </c>
    </row>
    <row r="38" spans="1:6" ht="15">
      <c r="A38" s="16" t="s">
        <v>54</v>
      </c>
      <c r="B38" s="16" t="s">
        <v>3</v>
      </c>
      <c r="C38" s="23" t="s">
        <v>83</v>
      </c>
      <c r="D38" s="23" t="s">
        <v>87</v>
      </c>
      <c r="E38" s="16" t="s">
        <v>36</v>
      </c>
      <c r="F38" s="16" t="s">
        <v>36</v>
      </c>
    </row>
    <row r="39" spans="1:6" ht="15">
      <c r="A39" s="16"/>
      <c r="B39" s="23" t="s">
        <v>69</v>
      </c>
      <c r="C39" s="39">
        <v>44012</v>
      </c>
      <c r="D39" s="50" t="s">
        <v>88</v>
      </c>
      <c r="E39" s="16" t="s">
        <v>55</v>
      </c>
      <c r="F39" s="16" t="s">
        <v>56</v>
      </c>
    </row>
    <row r="40" spans="1:6" ht="15">
      <c r="A40" s="17" t="s">
        <v>84</v>
      </c>
      <c r="B40" s="41"/>
      <c r="C40" s="18">
        <v>970</v>
      </c>
      <c r="D40" s="18">
        <v>859011</v>
      </c>
      <c r="E40" s="18">
        <v>786565</v>
      </c>
      <c r="F40" s="18">
        <v>72446</v>
      </c>
    </row>
    <row r="41" spans="1:6" ht="26.25">
      <c r="A41" s="17" t="s">
        <v>65</v>
      </c>
      <c r="B41" s="18">
        <v>50</v>
      </c>
      <c r="C41" s="18">
        <v>50</v>
      </c>
      <c r="D41" s="18">
        <v>48</v>
      </c>
      <c r="E41" s="18">
        <v>48</v>
      </c>
      <c r="F41" s="18">
        <v>0</v>
      </c>
    </row>
    <row r="42" spans="1:6" ht="14.25">
      <c r="A42" s="24" t="s">
        <v>70</v>
      </c>
      <c r="B42" s="21">
        <v>50</v>
      </c>
      <c r="C42" s="21">
        <v>1020</v>
      </c>
      <c r="D42" s="21">
        <f>SUM(D40:D41)</f>
        <v>859059</v>
      </c>
      <c r="E42" s="21">
        <f>SUM(E40:E41)</f>
        <v>786613</v>
      </c>
      <c r="F42" s="21">
        <f>SUM(F40:F41)</f>
        <v>72446</v>
      </c>
    </row>
    <row r="43" spans="1:6" ht="26.25">
      <c r="A43" s="17" t="s">
        <v>66</v>
      </c>
      <c r="B43" s="18">
        <v>521478</v>
      </c>
      <c r="C43" s="18">
        <v>521478</v>
      </c>
      <c r="D43" s="18">
        <v>521480</v>
      </c>
      <c r="E43" s="18">
        <v>521480</v>
      </c>
      <c r="F43" s="18">
        <v>0</v>
      </c>
    </row>
    <row r="44" spans="1:6" ht="14.25">
      <c r="A44" s="25" t="s">
        <v>71</v>
      </c>
      <c r="B44" s="18">
        <v>38713300</v>
      </c>
      <c r="C44" s="18">
        <v>38713300</v>
      </c>
      <c r="D44" s="18">
        <v>42059430</v>
      </c>
      <c r="E44" s="18">
        <v>34871430</v>
      </c>
      <c r="F44" s="18">
        <v>7188000</v>
      </c>
    </row>
    <row r="45" spans="1:6" ht="14.25">
      <c r="A45" s="25" t="s">
        <v>72</v>
      </c>
      <c r="B45" s="18">
        <v>5591157</v>
      </c>
      <c r="C45" s="18">
        <v>5591157</v>
      </c>
      <c r="D45" s="18">
        <v>2245025</v>
      </c>
      <c r="E45" s="18">
        <v>2245025</v>
      </c>
      <c r="F45" s="18">
        <v>0</v>
      </c>
    </row>
    <row r="46" spans="1:6" ht="26.25">
      <c r="A46" s="20" t="s">
        <v>67</v>
      </c>
      <c r="B46" s="21">
        <v>44825935</v>
      </c>
      <c r="C46" s="21">
        <v>44825935</v>
      </c>
      <c r="D46" s="21">
        <f>SUM(D43:D45)</f>
        <v>44825935</v>
      </c>
      <c r="E46" s="21">
        <f>SUM(E43:E45)</f>
        <v>37637935</v>
      </c>
      <c r="F46" s="21">
        <f>SUM(F43:F45)</f>
        <v>7188000</v>
      </c>
    </row>
    <row r="47" spans="1:6" ht="14.25">
      <c r="A47" s="19"/>
      <c r="B47" s="19"/>
      <c r="C47" s="19">
        <v>0</v>
      </c>
      <c r="D47" s="19"/>
      <c r="E47" s="19"/>
      <c r="F47" s="19"/>
    </row>
    <row r="48" spans="1:6" ht="14.25">
      <c r="A48" s="20" t="s">
        <v>68</v>
      </c>
      <c r="B48" s="21">
        <v>44825985</v>
      </c>
      <c r="C48" s="21">
        <v>44826955</v>
      </c>
      <c r="D48" s="21">
        <f>SUM(D42,,D46)</f>
        <v>45684994</v>
      </c>
      <c r="E48" s="21">
        <f>SUM(E42,E46,)</f>
        <v>38424548</v>
      </c>
      <c r="F48" s="21">
        <f>SUM(F46,F42)</f>
        <v>7260446</v>
      </c>
    </row>
    <row r="51" spans="1:6" ht="14.25">
      <c r="A51" t="s">
        <v>120</v>
      </c>
      <c r="B51" s="1">
        <f>SUM(B48-B30)</f>
        <v>0</v>
      </c>
      <c r="C51" s="1"/>
      <c r="D51" s="1">
        <f>SUM(D30-D48)</f>
        <v>0</v>
      </c>
      <c r="E51" s="1">
        <f>SUM(E48-E30)</f>
        <v>0</v>
      </c>
      <c r="F51" s="1">
        <f>SUM(F48-F30)</f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scale="57" r:id="rId1"/>
  <headerFooter>
    <oddHeader>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G35" sqref="G35"/>
    </sheetView>
  </sheetViews>
  <sheetFormatPr defaultColWidth="9.140625" defaultRowHeight="15"/>
  <cols>
    <col min="1" max="1" width="48.57421875" style="0" bestFit="1" customWidth="1"/>
    <col min="3" max="3" width="15.28125" style="34" bestFit="1" customWidth="1"/>
    <col min="4" max="4" width="31.8515625" style="0" customWidth="1"/>
    <col min="5" max="5" width="46.8515625" style="0" customWidth="1"/>
  </cols>
  <sheetData>
    <row r="1" ht="18">
      <c r="A1" s="35" t="s">
        <v>2</v>
      </c>
    </row>
    <row r="2" ht="14.25">
      <c r="A2" t="s">
        <v>101</v>
      </c>
    </row>
    <row r="4" spans="1:4" ht="14.25">
      <c r="A4" s="36" t="s">
        <v>93</v>
      </c>
      <c r="B4" s="5"/>
      <c r="C4" s="37"/>
      <c r="D4" s="5"/>
    </row>
    <row r="5" spans="1:4" ht="15" thickBot="1">
      <c r="A5" s="5"/>
      <c r="B5" s="5"/>
      <c r="C5" s="37"/>
      <c r="D5" s="5"/>
    </row>
    <row r="6" spans="1:4" ht="28.5" thickBot="1">
      <c r="A6" s="107" t="s">
        <v>111</v>
      </c>
      <c r="B6" s="105"/>
      <c r="C6" s="106" t="s">
        <v>94</v>
      </c>
      <c r="D6" s="104" t="s">
        <v>102</v>
      </c>
    </row>
    <row r="7" spans="1:4" ht="27.75">
      <c r="A7" s="97" t="s">
        <v>106</v>
      </c>
      <c r="B7" s="141" t="s">
        <v>78</v>
      </c>
      <c r="C7" s="137">
        <v>29999386</v>
      </c>
      <c r="D7" s="98">
        <v>23907356</v>
      </c>
    </row>
    <row r="8" spans="1:4" ht="14.25">
      <c r="A8" s="60" t="s">
        <v>103</v>
      </c>
      <c r="B8" s="142"/>
      <c r="C8" s="138"/>
      <c r="D8" s="62">
        <v>6387486</v>
      </c>
    </row>
    <row r="9" spans="1:4" ht="15" thickBot="1">
      <c r="A9" s="63" t="s">
        <v>104</v>
      </c>
      <c r="B9" s="143"/>
      <c r="C9" s="64"/>
      <c r="D9" s="65">
        <v>67500</v>
      </c>
    </row>
    <row r="10" spans="1:4" ht="14.25">
      <c r="A10" s="55" t="s">
        <v>105</v>
      </c>
      <c r="B10" s="56"/>
      <c r="C10" s="57">
        <v>3000000</v>
      </c>
      <c r="D10" s="57">
        <v>3000000</v>
      </c>
    </row>
    <row r="11" spans="1:4" ht="15" thickBot="1">
      <c r="A11" s="55" t="s">
        <v>82</v>
      </c>
      <c r="B11" s="70"/>
      <c r="C11" s="71">
        <v>14080388</v>
      </c>
      <c r="D11" s="71">
        <v>14080388</v>
      </c>
    </row>
    <row r="12" spans="1:4" ht="27.75">
      <c r="A12" s="58" t="s">
        <v>107</v>
      </c>
      <c r="B12" s="144" t="s">
        <v>78</v>
      </c>
      <c r="C12" s="72"/>
      <c r="D12" s="59">
        <v>2678016</v>
      </c>
    </row>
    <row r="13" spans="1:4" ht="15" thickBot="1">
      <c r="A13" s="63" t="s">
        <v>103</v>
      </c>
      <c r="B13" s="145"/>
      <c r="C13" s="73"/>
      <c r="D13" s="65">
        <v>723071</v>
      </c>
    </row>
    <row r="14" spans="1:4" ht="27.75">
      <c r="A14" s="58" t="s">
        <v>114</v>
      </c>
      <c r="B14" s="149">
        <v>62020</v>
      </c>
      <c r="C14" s="68"/>
      <c r="D14" s="59">
        <v>1944882</v>
      </c>
    </row>
    <row r="15" spans="1:4" ht="15" thickBot="1">
      <c r="A15" s="63" t="s">
        <v>104</v>
      </c>
      <c r="B15" s="150"/>
      <c r="C15" s="69"/>
      <c r="D15" s="65">
        <v>525118</v>
      </c>
    </row>
    <row r="16" spans="1:4" ht="15" thickBot="1">
      <c r="A16" s="5"/>
      <c r="B16" s="38"/>
      <c r="C16" s="37"/>
      <c r="D16" s="87"/>
    </row>
    <row r="17" spans="1:4" ht="15" thickBot="1">
      <c r="A17" s="88" t="s">
        <v>95</v>
      </c>
      <c r="B17" s="89"/>
      <c r="C17" s="90">
        <f>SUM(C7:C15)</f>
        <v>47079774</v>
      </c>
      <c r="D17" s="91">
        <f>SUM(D7:D16)</f>
        <v>53313817</v>
      </c>
    </row>
    <row r="18" spans="1:4" ht="14.25">
      <c r="A18" s="5"/>
      <c r="B18" s="38"/>
      <c r="C18" s="54"/>
      <c r="D18" s="95"/>
    </row>
    <row r="19" spans="1:4" ht="14.25">
      <c r="A19" s="92"/>
      <c r="B19" s="93"/>
      <c r="C19" s="94"/>
      <c r="D19" s="95"/>
    </row>
    <row r="20" spans="1:4" ht="14.25">
      <c r="A20" s="96"/>
      <c r="B20" s="93"/>
      <c r="C20" s="94"/>
      <c r="D20" s="96"/>
    </row>
    <row r="21" spans="1:4" ht="14.25">
      <c r="A21" s="96"/>
      <c r="B21" s="93"/>
      <c r="C21" s="94"/>
      <c r="D21" s="96"/>
    </row>
    <row r="22" spans="1:4" ht="14.25">
      <c r="A22" s="96"/>
      <c r="B22" s="93"/>
      <c r="C22" s="94"/>
      <c r="D22" s="96"/>
    </row>
    <row r="23" spans="1:4" ht="15" thickBot="1">
      <c r="A23" s="66"/>
      <c r="B23" s="61"/>
      <c r="C23" s="94"/>
      <c r="D23" s="61"/>
    </row>
    <row r="24" spans="1:4" ht="28.5" thickBot="1">
      <c r="A24" s="101" t="s">
        <v>112</v>
      </c>
      <c r="B24" s="102"/>
      <c r="C24" s="103" t="s">
        <v>94</v>
      </c>
      <c r="D24" s="104" t="s">
        <v>102</v>
      </c>
    </row>
    <row r="25" spans="1:4" ht="28.5" thickBot="1">
      <c r="A25" s="99" t="s">
        <v>110</v>
      </c>
      <c r="B25" s="108">
        <v>47450</v>
      </c>
      <c r="C25" s="100">
        <v>29000000</v>
      </c>
      <c r="D25" s="76">
        <v>29000000</v>
      </c>
    </row>
    <row r="26" spans="1:4" ht="14.25">
      <c r="A26" s="36" t="s">
        <v>81</v>
      </c>
      <c r="B26" s="109">
        <v>66020</v>
      </c>
      <c r="C26" s="147">
        <v>3491318</v>
      </c>
      <c r="D26" s="59">
        <v>2749064</v>
      </c>
    </row>
    <row r="27" spans="1:4" ht="15" thickBot="1">
      <c r="A27" s="63" t="s">
        <v>104</v>
      </c>
      <c r="B27" s="110">
        <v>66020</v>
      </c>
      <c r="C27" s="148"/>
      <c r="D27" s="62">
        <v>742254</v>
      </c>
    </row>
    <row r="28" spans="1:4" ht="14.25">
      <c r="A28" s="58" t="s">
        <v>109</v>
      </c>
      <c r="B28" s="111">
        <v>66020</v>
      </c>
      <c r="C28" s="139">
        <v>24640000</v>
      </c>
      <c r="D28" s="75">
        <v>19401536</v>
      </c>
    </row>
    <row r="29" spans="1:4" ht="15" thickBot="1">
      <c r="A29" s="63" t="s">
        <v>104</v>
      </c>
      <c r="B29" s="112"/>
      <c r="C29" s="140"/>
      <c r="D29" s="76">
        <v>5238464</v>
      </c>
    </row>
    <row r="30" spans="1:7" ht="27.75">
      <c r="A30" s="58" t="s">
        <v>108</v>
      </c>
      <c r="B30" s="135">
        <v>62020</v>
      </c>
      <c r="C30" s="77"/>
      <c r="D30" s="59">
        <v>2322030</v>
      </c>
      <c r="G30" s="74"/>
    </row>
    <row r="31" spans="1:4" ht="15" thickBot="1">
      <c r="A31" s="63" t="s">
        <v>117</v>
      </c>
      <c r="B31" s="146"/>
      <c r="C31" s="78"/>
      <c r="D31" s="65">
        <v>626954</v>
      </c>
    </row>
    <row r="32" spans="1:4" ht="27.75">
      <c r="A32" s="58" t="s">
        <v>113</v>
      </c>
      <c r="B32" s="135">
        <v>62020</v>
      </c>
      <c r="C32" s="77"/>
      <c r="D32" s="59">
        <v>620500</v>
      </c>
    </row>
    <row r="33" spans="1:4" ht="14.25">
      <c r="A33" s="79" t="s">
        <v>104</v>
      </c>
      <c r="B33" s="136"/>
      <c r="C33" s="67"/>
      <c r="D33" s="80">
        <v>167535</v>
      </c>
    </row>
    <row r="34" spans="1:4" ht="15" thickBot="1">
      <c r="A34" s="81"/>
      <c r="B34" s="114"/>
      <c r="C34" s="113"/>
      <c r="D34" s="82"/>
    </row>
    <row r="35" spans="1:4" ht="14.25">
      <c r="A35" s="115" t="s">
        <v>85</v>
      </c>
      <c r="B35" s="116"/>
      <c r="C35" s="83">
        <v>4021497</v>
      </c>
      <c r="D35" s="83">
        <v>10059002</v>
      </c>
    </row>
    <row r="36" spans="1:4" ht="14.25">
      <c r="A36" s="117" t="s">
        <v>96</v>
      </c>
      <c r="B36" s="118">
        <v>66020</v>
      </c>
      <c r="C36" s="85"/>
      <c r="D36" s="84">
        <v>787400</v>
      </c>
    </row>
    <row r="37" spans="1:4" ht="14.25">
      <c r="A37" s="117" t="s">
        <v>97</v>
      </c>
      <c r="B37" s="118">
        <v>66020</v>
      </c>
      <c r="C37" s="85"/>
      <c r="D37" s="84">
        <v>381000</v>
      </c>
    </row>
    <row r="38" spans="1:4" ht="14.25">
      <c r="A38" s="117" t="s">
        <v>98</v>
      </c>
      <c r="B38" s="118">
        <v>72111</v>
      </c>
      <c r="C38" s="85"/>
      <c r="D38" s="84">
        <v>340000</v>
      </c>
    </row>
    <row r="39" spans="1:4" ht="15" thickBot="1">
      <c r="A39" s="117" t="s">
        <v>99</v>
      </c>
      <c r="B39" s="119"/>
      <c r="C39" s="85"/>
      <c r="D39" s="84">
        <v>104114</v>
      </c>
    </row>
    <row r="40" spans="1:4" ht="15" thickBot="1">
      <c r="A40" s="101" t="s">
        <v>100</v>
      </c>
      <c r="B40" s="120"/>
      <c r="C40" s="86">
        <v>61152815</v>
      </c>
      <c r="D40" s="86">
        <f>SUM(D25:D39)</f>
        <v>72539853</v>
      </c>
    </row>
  </sheetData>
  <sheetProtection/>
  <mergeCells count="8">
    <mergeCell ref="B32:B33"/>
    <mergeCell ref="C7:C8"/>
    <mergeCell ref="C28:C29"/>
    <mergeCell ref="B7:B9"/>
    <mergeCell ref="B12:B13"/>
    <mergeCell ref="B30:B31"/>
    <mergeCell ref="C26:C27"/>
    <mergeCell ref="B14:B1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31" sqref="B31"/>
    </sheetView>
  </sheetViews>
  <sheetFormatPr defaultColWidth="9.140625" defaultRowHeight="15"/>
  <cols>
    <col min="1" max="1" width="66.8515625" style="0" customWidth="1"/>
    <col min="2" max="3" width="22.28125" style="0" customWidth="1"/>
  </cols>
  <sheetData>
    <row r="1" spans="1:12" ht="15">
      <c r="A1" s="151" t="s">
        <v>121</v>
      </c>
      <c r="B1" s="151"/>
      <c r="C1" s="123"/>
      <c r="D1" s="123"/>
      <c r="E1" s="123"/>
      <c r="F1" s="123"/>
      <c r="G1" s="123"/>
      <c r="H1" s="123"/>
      <c r="I1" s="124"/>
      <c r="J1" s="124"/>
      <c r="K1" s="124"/>
      <c r="L1" s="124"/>
    </row>
    <row r="2" spans="1:12" ht="15">
      <c r="A2" s="151">
        <v>2020</v>
      </c>
      <c r="B2" s="151"/>
      <c r="C2" s="123"/>
      <c r="D2" s="123"/>
      <c r="E2" s="123"/>
      <c r="F2" s="123"/>
      <c r="G2" s="123"/>
      <c r="H2" s="123"/>
      <c r="I2" s="124"/>
      <c r="J2" s="124"/>
      <c r="K2" s="124"/>
      <c r="L2" s="124"/>
    </row>
    <row r="3" spans="1:8" ht="15">
      <c r="A3" s="152" t="s">
        <v>122</v>
      </c>
      <c r="B3" s="152"/>
      <c r="C3" s="123"/>
      <c r="D3" s="125"/>
      <c r="E3" s="125"/>
      <c r="F3" s="125"/>
      <c r="G3" s="125"/>
      <c r="H3" s="125"/>
    </row>
    <row r="4" spans="1:12" ht="15">
      <c r="A4" s="125" t="s">
        <v>123</v>
      </c>
      <c r="B4" s="153"/>
      <c r="C4" s="153"/>
      <c r="D4" s="153"/>
      <c r="E4" s="153"/>
      <c r="F4" s="153"/>
      <c r="G4" s="153"/>
      <c r="H4" s="153"/>
      <c r="I4" s="124"/>
      <c r="J4" s="124"/>
      <c r="K4" s="124"/>
      <c r="L4" s="124"/>
    </row>
    <row r="7" spans="1:3" ht="14.25">
      <c r="A7" s="19"/>
      <c r="B7" s="128" t="s">
        <v>130</v>
      </c>
      <c r="C7" s="128" t="s">
        <v>131</v>
      </c>
    </row>
    <row r="8" spans="1:4" ht="14.25">
      <c r="A8" s="119" t="s">
        <v>124</v>
      </c>
      <c r="B8" s="129">
        <v>480000</v>
      </c>
      <c r="C8" s="129">
        <v>480000</v>
      </c>
      <c r="D8" s="126"/>
    </row>
    <row r="9" spans="1:4" ht="14.25">
      <c r="A9" s="119" t="s">
        <v>125</v>
      </c>
      <c r="B9" s="129">
        <v>1200000</v>
      </c>
      <c r="C9" s="129">
        <v>1268529</v>
      </c>
      <c r="D9" s="126"/>
    </row>
    <row r="10" spans="1:4" ht="14.25">
      <c r="A10" s="119" t="s">
        <v>126</v>
      </c>
      <c r="B10" s="129">
        <v>50000</v>
      </c>
      <c r="C10" s="129">
        <v>50000</v>
      </c>
      <c r="D10" s="126"/>
    </row>
    <row r="11" spans="1:4" ht="14.25">
      <c r="A11" s="119" t="s">
        <v>132</v>
      </c>
      <c r="B11" s="129">
        <v>20000</v>
      </c>
      <c r="C11" s="129">
        <v>20000</v>
      </c>
      <c r="D11" s="126"/>
    </row>
    <row r="12" spans="1:4" ht="14.25">
      <c r="A12" s="119" t="s">
        <v>133</v>
      </c>
      <c r="B12" s="129"/>
      <c r="C12" s="129">
        <v>642687</v>
      </c>
      <c r="D12" s="126"/>
    </row>
    <row r="13" spans="1:4" ht="14.25">
      <c r="A13" s="119" t="s">
        <v>127</v>
      </c>
      <c r="B13" s="129">
        <v>100000</v>
      </c>
      <c r="C13" s="129">
        <v>100000</v>
      </c>
      <c r="D13" s="126"/>
    </row>
    <row r="14" spans="1:4" ht="14.25">
      <c r="A14" s="119" t="s">
        <v>128</v>
      </c>
      <c r="B14" s="129">
        <v>500000</v>
      </c>
      <c r="C14" s="129">
        <v>0</v>
      </c>
      <c r="D14" s="126"/>
    </row>
    <row r="15" spans="1:4" ht="14.25">
      <c r="A15" s="130" t="s">
        <v>129</v>
      </c>
      <c r="B15" s="131">
        <f>SUM(B8:B14)</f>
        <v>2350000</v>
      </c>
      <c r="C15" s="131">
        <f>SUM(C8:C14)</f>
        <v>2561216</v>
      </c>
      <c r="D15" s="126"/>
    </row>
    <row r="16" spans="1:4" ht="14.25">
      <c r="A16" s="36"/>
      <c r="B16" s="127"/>
      <c r="C16" s="127"/>
      <c r="D16" s="126"/>
    </row>
    <row r="17" spans="1:4" ht="14.25">
      <c r="A17" s="36"/>
      <c r="B17" s="127"/>
      <c r="C17" s="127"/>
      <c r="D17" s="126"/>
    </row>
    <row r="18" spans="1:3" ht="14.25">
      <c r="A18" s="5" t="s">
        <v>134</v>
      </c>
      <c r="C18" s="126">
        <v>657098</v>
      </c>
    </row>
    <row r="20" ht="14.25">
      <c r="C20" s="126">
        <f>SUM(C15:C19)</f>
        <v>3218314</v>
      </c>
    </row>
  </sheetData>
  <sheetProtection/>
  <mergeCells count="4">
    <mergeCell ref="A1:B1"/>
    <mergeCell ref="A2:B2"/>
    <mergeCell ref="A3:B3"/>
    <mergeCell ref="B4:H4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Körjegyző</cp:lastModifiedBy>
  <cp:lastPrinted>2020-11-16T13:04:01Z</cp:lastPrinted>
  <dcterms:created xsi:type="dcterms:W3CDTF">2010-11-15T14:27:37Z</dcterms:created>
  <dcterms:modified xsi:type="dcterms:W3CDTF">2020-11-24T08:16:22Z</dcterms:modified>
  <cp:category/>
  <cp:version/>
  <cp:contentType/>
  <cp:contentStatus/>
</cp:coreProperties>
</file>